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enerteamtn.sharepoint.com/sites/ITIECongo2021-2022/Documents partages/General/EITI Congo 2021 - 2022/03. Reporting/Rapport 2021/Final report/"/>
    </mc:Choice>
  </mc:AlternateContent>
  <xr:revisionPtr revIDLastSave="2375" documentId="8_{95FC9B3C-AFBD-471F-92F6-CFFDCAE0E25C}" xr6:coauthVersionLast="47" xr6:coauthVersionMax="47" xr10:uidLastSave="{B92ACE47-C4D5-443F-AFA3-0E53F08AF259}"/>
  <bookViews>
    <workbookView xWindow="-108" yWindow="-108" windowWidth="23256" windowHeight="12576" tabRatio="984" xr2:uid="{00000000-000D-0000-FFFF-FFFF00000000}"/>
  </bookViews>
  <sheets>
    <sheet name="Liste des annexes" sheetId="1" r:id="rId1"/>
    <sheet name="Annexe_1" sheetId="2" r:id="rId2"/>
    <sheet name="Annexe_2" sheetId="3" r:id="rId3"/>
    <sheet name="Annexe_3" sheetId="4" r:id="rId4"/>
    <sheet name="Annexe_4" sheetId="5" r:id="rId5"/>
    <sheet name="Annexe_5" sheetId="6" r:id="rId6"/>
    <sheet name="Annexe_6" sheetId="7" r:id="rId7"/>
    <sheet name="Annexe_7" sheetId="8" r:id="rId8"/>
    <sheet name="Annexe_8" sheetId="9" r:id="rId9"/>
    <sheet name="Annexe_9" sheetId="10" r:id="rId10"/>
    <sheet name="Annexe_10" sheetId="11" r:id="rId11"/>
    <sheet name="Annexe_11" sheetId="13" r:id="rId12"/>
    <sheet name="Annexe_12" sheetId="14" r:id="rId13"/>
    <sheet name="Annexe_13" sheetId="15" r:id="rId14"/>
    <sheet name="Annexe_14" sheetId="16" r:id="rId15"/>
    <sheet name="Annexe_15" sheetId="17" r:id="rId16"/>
    <sheet name="Annexe_15_1" sheetId="18" r:id="rId17"/>
    <sheet name="Annexe_15_2" sheetId="19" r:id="rId18"/>
    <sheet name="Annexe_15_3" sheetId="20" r:id="rId19"/>
    <sheet name="Annexe_16" sheetId="21" r:id="rId20"/>
    <sheet name="Annexe_17" sheetId="22" r:id="rId21"/>
    <sheet name="Annexe_18" sheetId="41" r:id="rId22"/>
    <sheet name="Annexe_19" sheetId="42" r:id="rId23"/>
    <sheet name="Annexe_20" sheetId="43" r:id="rId24"/>
    <sheet name="Annexe_21" sheetId="44" r:id="rId25"/>
    <sheet name="Annexe_22" sheetId="45" r:id="rId26"/>
    <sheet name="Annexe_23" sheetId="46" r:id="rId27"/>
    <sheet name="Annexe_24" sheetId="47" r:id="rId28"/>
    <sheet name="Annexe_25" sheetId="48" r:id="rId29"/>
    <sheet name="Annexe_26" sheetId="49" r:id="rId30"/>
    <sheet name="Annexe_27" sheetId="50" r:id="rId31"/>
    <sheet name="Annexe_28" sheetId="51" r:id="rId32"/>
    <sheet name="Annexe_29" sheetId="52" r:id="rId33"/>
    <sheet name="Annexe_30" sheetId="23" r:id="rId34"/>
    <sheet name="Annexe_30-1" sheetId="53" r:id="rId35"/>
    <sheet name="Annexe_30-2" sheetId="24" r:id="rId36"/>
    <sheet name="Annexe_30-3" sheetId="25" r:id="rId37"/>
    <sheet name="Annexe_30-4" sheetId="26" r:id="rId38"/>
    <sheet name="Annexe_30-5" sheetId="54" r:id="rId39"/>
    <sheet name="Annexe_30-6" sheetId="55" r:id="rId40"/>
    <sheet name="Annexe_30-7" sheetId="56" r:id="rId41"/>
    <sheet name="Annexe_30-8" sheetId="58" r:id="rId42"/>
    <sheet name="Annexe_30-9" sheetId="66" r:id="rId43"/>
    <sheet name="Annexe_30-10" sheetId="27" r:id="rId44"/>
    <sheet name="Annexe_30-11" sheetId="28" r:id="rId45"/>
    <sheet name="Annexe_30-12" sheetId="67" r:id="rId46"/>
    <sheet name="Annexe_30-13" sheetId="68" r:id="rId47"/>
    <sheet name="Annexe_30-14" sheetId="69" r:id="rId48"/>
    <sheet name="Annexe_30-15" sheetId="70" r:id="rId49"/>
    <sheet name="Annexe_30-16" sheetId="71" r:id="rId50"/>
    <sheet name="Annexe_30-17" sheetId="72" r:id="rId51"/>
    <sheet name="Annexe_30-18" sheetId="73" r:id="rId52"/>
    <sheet name="Annexe_31" sheetId="29" r:id="rId53"/>
    <sheet name="Annexe_32" sheetId="30" r:id="rId54"/>
    <sheet name="Annexe_33" sheetId="31" r:id="rId55"/>
    <sheet name="Annexe_34" sheetId="59" r:id="rId56"/>
    <sheet name="Annexe_35" sheetId="60" r:id="rId57"/>
    <sheet name="Annexe_36" sheetId="61" r:id="rId58"/>
    <sheet name="Annexe_37" sheetId="62" r:id="rId59"/>
    <sheet name="Annexe_38" sheetId="63" r:id="rId60"/>
    <sheet name="Annexe_39" sheetId="64" r:id="rId61"/>
    <sheet name="Annexe_40" sheetId="65" r:id="rId62"/>
    <sheet name="Annexe_41" sheetId="74" r:id="rId63"/>
  </sheets>
  <externalReferences>
    <externalReference r:id="rId64"/>
    <externalReference r:id="rId65"/>
  </externalReferences>
  <definedNames>
    <definedName name="_xlnm._FilterDatabase" localSheetId="59" hidden="1">Annexe_38!$B$4:$O$315</definedName>
    <definedName name="_xlnm._FilterDatabase" localSheetId="60" hidden="1">Annexe_39!$B$7:$I$1037</definedName>
    <definedName name="_Toc151023819" localSheetId="0">'Liste des annexes'!#REF!</definedName>
    <definedName name="_Toc151023820" localSheetId="0">'Liste des annexes'!#REF!</definedName>
    <definedName name="_Toc151023821" localSheetId="0">'Liste des annexes'!#REF!</definedName>
    <definedName name="_Toc151023822" localSheetId="0">'Liste des annexes'!#REF!</definedName>
    <definedName name="_Toc151023823" localSheetId="0">'Liste des annexes'!#REF!</definedName>
    <definedName name="_Toc151023824" localSheetId="0">'Liste des annexes'!#REF!</definedName>
    <definedName name="_Toc151023825" localSheetId="0">'Liste des annexes'!#REF!</definedName>
    <definedName name="_Toc151023826" localSheetId="0">'Liste des annexes'!#REF!</definedName>
    <definedName name="_Toc151023827" localSheetId="0">'Liste des annexes'!#REF!</definedName>
    <definedName name="_Toc151023828" localSheetId="0">'Liste des annexes'!#REF!</definedName>
    <definedName name="_Toc151023829" localSheetId="0">'Liste des annexes'!#REF!</definedName>
    <definedName name="_Toc151023830" localSheetId="0">'Liste des annexes'!#REF!</definedName>
    <definedName name="_Toc151023831" localSheetId="0">'Liste des annexes'!#REF!</definedName>
    <definedName name="_Toc151023832" localSheetId="0">'Liste des annexes'!#REF!</definedName>
    <definedName name="_Toc151023833" localSheetId="0">'Liste des annexes'!#REF!</definedName>
    <definedName name="_Toc151023834" localSheetId="0">'Liste des annexes'!#REF!</definedName>
    <definedName name="_Toc151023835" localSheetId="0">'Liste des annexes'!#REF!</definedName>
    <definedName name="_Toc151023836" localSheetId="0">'Liste des annexes'!#REF!</definedName>
    <definedName name="_Toc151023837" localSheetId="0">'Liste des annexes'!#REF!</definedName>
    <definedName name="_Toc151023838" localSheetId="0">'Liste des annexes'!#REF!</definedName>
    <definedName name="_Toc151023839" localSheetId="0">'Liste des annexes'!#REF!</definedName>
    <definedName name="_Toc151023840" localSheetId="0">'Liste des annexes'!#REF!</definedName>
    <definedName name="_Toc151023841" localSheetId="0">'Liste des annexes'!#REF!</definedName>
    <definedName name="_Toc151023842" localSheetId="0">'Liste des annexes'!#REF!</definedName>
    <definedName name="_Toc151023843" localSheetId="0">'Liste des annexes'!#REF!</definedName>
    <definedName name="_Toc151023844" localSheetId="0">'Liste des annexes'!#REF!</definedName>
    <definedName name="_Toc151023845" localSheetId="0">'Liste des annexes'!#REF!</definedName>
    <definedName name="_Toc151023846" localSheetId="0">'Liste des annexes'!#REF!</definedName>
    <definedName name="_Toc151023847" localSheetId="0">'Liste des annexes'!#REF!</definedName>
    <definedName name="_Toc151023848" localSheetId="0">'Liste des annexes'!#REF!</definedName>
    <definedName name="_Toc151023849" localSheetId="0">'Liste des annexes'!#REF!</definedName>
    <definedName name="_Toc151023850" localSheetId="0">'Liste des annexes'!#REF!</definedName>
    <definedName name="_Toc151023851" localSheetId="0">'Liste des annexes'!#REF!</definedName>
    <definedName name="_Toc151023852" localSheetId="0">'Liste des annexes'!#REF!</definedName>
    <definedName name="_Toc151023853" localSheetId="0">'Liste des annexes'!#REF!</definedName>
    <definedName name="_Toc151023854" localSheetId="0">'Liste des annexes'!#REF!</definedName>
    <definedName name="Compadjust">[1]Lists!$A$72:$A$81</definedName>
    <definedName name="FinalDiff">[1]Lists!$A$97:$A$112</definedName>
    <definedName name="Govadjust">[1]Lists!$A$85:$A$93</definedName>
    <definedName name="Taxes">[1]Lists!$A$7:$A$68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7" i="74" l="1"/>
  <c r="F67" i="74"/>
  <c r="D67" i="74"/>
  <c r="D65" i="74"/>
  <c r="F65" i="74"/>
  <c r="G65" i="74"/>
  <c r="G61" i="74"/>
  <c r="F61" i="74"/>
  <c r="D61" i="74"/>
  <c r="D57" i="74"/>
  <c r="F57" i="74"/>
  <c r="G57" i="74"/>
  <c r="G49" i="74"/>
  <c r="F49" i="74"/>
  <c r="D49" i="74"/>
  <c r="D45" i="74"/>
  <c r="F45" i="74"/>
  <c r="G45" i="74"/>
  <c r="G40" i="74"/>
  <c r="F40" i="74"/>
  <c r="D40" i="74"/>
  <c r="D35" i="74"/>
  <c r="F35" i="74"/>
  <c r="G35" i="74"/>
  <c r="G30" i="74"/>
  <c r="F30" i="74"/>
  <c r="D30" i="74"/>
  <c r="D27" i="74"/>
  <c r="F27" i="74"/>
  <c r="G27" i="74"/>
  <c r="G22" i="74"/>
  <c r="F22" i="74"/>
  <c r="D22" i="74"/>
  <c r="G17" i="74"/>
  <c r="F17" i="74"/>
  <c r="D17" i="74"/>
  <c r="G13" i="74"/>
  <c r="F13" i="74"/>
  <c r="D13" i="74"/>
  <c r="G64" i="74"/>
  <c r="G63" i="74"/>
  <c r="G62" i="74"/>
  <c r="G60" i="74"/>
  <c r="G59" i="74"/>
  <c r="G58" i="74"/>
  <c r="G56" i="74"/>
  <c r="G55" i="74"/>
  <c r="G54" i="74"/>
  <c r="G53" i="74"/>
  <c r="G52" i="74"/>
  <c r="G51" i="74"/>
  <c r="G50" i="74"/>
  <c r="G48" i="74"/>
  <c r="G47" i="74"/>
  <c r="G46" i="74"/>
  <c r="G44" i="74"/>
  <c r="G43" i="74"/>
  <c r="G42" i="74"/>
  <c r="G41" i="74"/>
  <c r="G39" i="74"/>
  <c r="G38" i="74"/>
  <c r="G37" i="74"/>
  <c r="G36" i="74"/>
  <c r="G34" i="74"/>
  <c r="G33" i="74"/>
  <c r="G32" i="74"/>
  <c r="G31" i="74"/>
  <c r="G29" i="74"/>
  <c r="G28" i="74"/>
  <c r="G26" i="74"/>
  <c r="G25" i="74"/>
  <c r="G24" i="74"/>
  <c r="G23" i="74"/>
  <c r="G21" i="74"/>
  <c r="G20" i="74"/>
  <c r="G19" i="74"/>
  <c r="G18" i="74"/>
  <c r="G16" i="74"/>
  <c r="G15" i="74"/>
  <c r="G14" i="74"/>
  <c r="G12" i="74"/>
  <c r="G11" i="74"/>
  <c r="G10" i="74"/>
  <c r="G9" i="74"/>
  <c r="D48" i="74"/>
  <c r="C48" i="74"/>
  <c r="B48" i="74"/>
  <c r="A48" i="74"/>
  <c r="D47" i="74"/>
  <c r="C47" i="74"/>
  <c r="B47" i="74"/>
  <c r="A47" i="74"/>
  <c r="D46" i="74"/>
  <c r="C46" i="74"/>
  <c r="B46" i="74"/>
  <c r="A46" i="74"/>
  <c r="C44" i="74"/>
  <c r="B44" i="74"/>
  <c r="A44" i="74"/>
  <c r="D43" i="74"/>
  <c r="C43" i="74"/>
  <c r="B43" i="74"/>
  <c r="A43" i="74"/>
  <c r="D42" i="74"/>
  <c r="C42" i="74"/>
  <c r="B42" i="74"/>
  <c r="A42" i="74"/>
  <c r="D41" i="74"/>
  <c r="C41" i="74"/>
  <c r="B41" i="74"/>
  <c r="A41" i="74"/>
  <c r="D39" i="74"/>
  <c r="C39" i="74"/>
  <c r="B39" i="74"/>
  <c r="A39" i="74"/>
  <c r="D38" i="74"/>
  <c r="C38" i="74"/>
  <c r="B38" i="74"/>
  <c r="A38" i="74"/>
  <c r="D37" i="74"/>
  <c r="C37" i="74"/>
  <c r="B37" i="74"/>
  <c r="A37" i="74"/>
  <c r="D36" i="74"/>
  <c r="C36" i="74"/>
  <c r="B36" i="74"/>
  <c r="A36" i="74"/>
  <c r="F1041" i="64"/>
  <c r="C30" i="52"/>
  <c r="C27" i="51"/>
  <c r="C36" i="50"/>
  <c r="C62" i="49"/>
  <c r="C93" i="48"/>
  <c r="C24" i="47"/>
  <c r="C32" i="46"/>
  <c r="C29" i="45"/>
  <c r="C42" i="44"/>
  <c r="C62" i="43"/>
  <c r="C93" i="42"/>
  <c r="C26" i="41"/>
  <c r="E67" i="74" l="1"/>
  <c r="L10" i="73"/>
  <c r="N10" i="73" s="1"/>
  <c r="L19" i="73"/>
  <c r="L18" i="73"/>
  <c r="L17" i="73"/>
  <c r="L16" i="73"/>
  <c r="L15" i="73"/>
  <c r="L14" i="73"/>
  <c r="L13" i="73"/>
  <c r="L12" i="73"/>
  <c r="L11" i="73"/>
  <c r="L9" i="73"/>
  <c r="H20" i="73"/>
  <c r="H19" i="73"/>
  <c r="H18" i="73"/>
  <c r="H17" i="73"/>
  <c r="H16" i="73"/>
  <c r="H14" i="73"/>
  <c r="H13" i="73"/>
  <c r="H9" i="73"/>
  <c r="L20" i="73"/>
  <c r="H15" i="73"/>
  <c r="H12" i="73"/>
  <c r="H11" i="73"/>
  <c r="N20" i="73" l="1"/>
  <c r="N12" i="73"/>
  <c r="N17" i="73"/>
  <c r="N9" i="73"/>
  <c r="N18" i="73"/>
  <c r="N11" i="73"/>
  <c r="N14" i="73"/>
  <c r="N15" i="73"/>
  <c r="N16" i="73"/>
  <c r="N13" i="73"/>
  <c r="N19" i="73"/>
  <c r="N13" i="70" l="1"/>
  <c r="H13" i="70"/>
  <c r="K30" i="73" l="1"/>
  <c r="J30" i="73"/>
  <c r="G30" i="73"/>
  <c r="F30" i="73"/>
  <c r="L29" i="73"/>
  <c r="H29" i="73"/>
  <c r="L28" i="73"/>
  <c r="H28" i="73"/>
  <c r="L27" i="73"/>
  <c r="H27" i="73"/>
  <c r="L26" i="73"/>
  <c r="H26" i="73"/>
  <c r="L25" i="73"/>
  <c r="H25" i="73"/>
  <c r="L24" i="73"/>
  <c r="H24" i="73"/>
  <c r="L23" i="73"/>
  <c r="H23" i="73"/>
  <c r="L22" i="73"/>
  <c r="H22" i="73"/>
  <c r="L21" i="73"/>
  <c r="H21" i="73"/>
  <c r="N21" i="73" s="1"/>
  <c r="L8" i="73"/>
  <c r="H8" i="73"/>
  <c r="K17" i="70"/>
  <c r="J17" i="70"/>
  <c r="G17" i="70"/>
  <c r="F17" i="70"/>
  <c r="L16" i="70"/>
  <c r="H16" i="70"/>
  <c r="L15" i="70"/>
  <c r="H15" i="70"/>
  <c r="L14" i="70"/>
  <c r="H14" i="70"/>
  <c r="N14" i="70" s="1"/>
  <c r="L12" i="70"/>
  <c r="H12" i="70"/>
  <c r="L11" i="70"/>
  <c r="H11" i="70"/>
  <c r="L10" i="70"/>
  <c r="H10" i="70"/>
  <c r="L9" i="70"/>
  <c r="H9" i="70"/>
  <c r="L8" i="70"/>
  <c r="H8" i="70"/>
  <c r="L20" i="58"/>
  <c r="L19" i="58"/>
  <c r="L18" i="58"/>
  <c r="L15" i="58"/>
  <c r="L13" i="58"/>
  <c r="L12" i="58"/>
  <c r="L11" i="58"/>
  <c r="L10" i="58"/>
  <c r="H20" i="58"/>
  <c r="H18" i="58"/>
  <c r="H17" i="58"/>
  <c r="H13" i="58"/>
  <c r="H12" i="58"/>
  <c r="H11" i="58"/>
  <c r="H10" i="58"/>
  <c r="K21" i="58"/>
  <c r="G21" i="58"/>
  <c r="H19" i="58"/>
  <c r="L17" i="58"/>
  <c r="L16" i="58"/>
  <c r="H16" i="58"/>
  <c r="H15" i="58"/>
  <c r="H14" i="58"/>
  <c r="L9" i="58"/>
  <c r="H9" i="58"/>
  <c r="L20" i="54"/>
  <c r="L16" i="54"/>
  <c r="L15" i="54"/>
  <c r="L13" i="54"/>
  <c r="L12" i="54"/>
  <c r="L8" i="54"/>
  <c r="L7" i="54"/>
  <c r="H20" i="54"/>
  <c r="H18" i="54"/>
  <c r="H17" i="54"/>
  <c r="H14" i="54"/>
  <c r="H13" i="54"/>
  <c r="H12" i="54"/>
  <c r="H11" i="54"/>
  <c r="H9" i="54"/>
  <c r="K21" i="54"/>
  <c r="G21" i="54"/>
  <c r="L19" i="54"/>
  <c r="H19" i="54"/>
  <c r="L18" i="54"/>
  <c r="L17" i="54"/>
  <c r="H16" i="54"/>
  <c r="H15" i="54"/>
  <c r="L14" i="54"/>
  <c r="L11" i="54"/>
  <c r="L10" i="54"/>
  <c r="H10" i="54"/>
  <c r="L9" i="54"/>
  <c r="H8" i="54"/>
  <c r="L15" i="26"/>
  <c r="L10" i="26"/>
  <c r="L9" i="26"/>
  <c r="H15" i="26"/>
  <c r="H14" i="26"/>
  <c r="H11" i="26"/>
  <c r="H10" i="26"/>
  <c r="H9" i="26"/>
  <c r="H8" i="26"/>
  <c r="K18" i="26"/>
  <c r="G18" i="26"/>
  <c r="L17" i="26"/>
  <c r="H17" i="26"/>
  <c r="L16" i="26"/>
  <c r="H16" i="26"/>
  <c r="L14" i="26"/>
  <c r="L13" i="26"/>
  <c r="H13" i="26"/>
  <c r="N13" i="26" s="1"/>
  <c r="L12" i="26"/>
  <c r="H12" i="26"/>
  <c r="L11" i="26"/>
  <c r="L8" i="26"/>
  <c r="L11" i="25"/>
  <c r="N11" i="25" s="1"/>
  <c r="H11" i="25"/>
  <c r="L15" i="25"/>
  <c r="L14" i="25"/>
  <c r="L13" i="25"/>
  <c r="L12" i="25"/>
  <c r="H22" i="25"/>
  <c r="N22" i="25" s="1"/>
  <c r="H21" i="25"/>
  <c r="H20" i="25"/>
  <c r="H19" i="25"/>
  <c r="H15" i="25"/>
  <c r="H14" i="25"/>
  <c r="H13" i="25"/>
  <c r="H12" i="25"/>
  <c r="H10" i="25"/>
  <c r="H7" i="25"/>
  <c r="K23" i="25"/>
  <c r="G23" i="25"/>
  <c r="L22" i="25"/>
  <c r="L21" i="25"/>
  <c r="L20" i="25"/>
  <c r="L19" i="25"/>
  <c r="L18" i="25"/>
  <c r="H18" i="25"/>
  <c r="L17" i="25"/>
  <c r="H17" i="25"/>
  <c r="L16" i="25"/>
  <c r="H16" i="25"/>
  <c r="L10" i="25"/>
  <c r="L9" i="25"/>
  <c r="H9" i="25"/>
  <c r="L8" i="25"/>
  <c r="H8" i="25"/>
  <c r="H8" i="69"/>
  <c r="N8" i="69" s="1"/>
  <c r="N16" i="69" s="1"/>
  <c r="L8" i="69"/>
  <c r="L16" i="69" s="1"/>
  <c r="H9" i="69"/>
  <c r="L9" i="69"/>
  <c r="N9" i="69"/>
  <c r="H10" i="69"/>
  <c r="L10" i="69"/>
  <c r="N10" i="69"/>
  <c r="H11" i="69"/>
  <c r="N11" i="69" s="1"/>
  <c r="L11" i="69"/>
  <c r="H12" i="69"/>
  <c r="N12" i="69" s="1"/>
  <c r="L12" i="69"/>
  <c r="H13" i="69"/>
  <c r="L13" i="69"/>
  <c r="N13" i="69"/>
  <c r="H14" i="69"/>
  <c r="N14" i="69" s="1"/>
  <c r="L14" i="69"/>
  <c r="H15" i="69"/>
  <c r="N15" i="69" s="1"/>
  <c r="L15" i="69"/>
  <c r="F16" i="69"/>
  <c r="G16" i="69"/>
  <c r="J16" i="69"/>
  <c r="K16" i="69"/>
  <c r="H9" i="66"/>
  <c r="L9" i="66"/>
  <c r="H10" i="66"/>
  <c r="N10" i="66" s="1"/>
  <c r="L10" i="66"/>
  <c r="H11" i="66"/>
  <c r="L11" i="66"/>
  <c r="N11" i="66" s="1"/>
  <c r="H12" i="66"/>
  <c r="N12" i="66" s="1"/>
  <c r="L12" i="66"/>
  <c r="H13" i="66"/>
  <c r="L13" i="66"/>
  <c r="H14" i="66"/>
  <c r="L14" i="66"/>
  <c r="H15" i="66"/>
  <c r="L15" i="66"/>
  <c r="H16" i="66"/>
  <c r="L16" i="66"/>
  <c r="N16" i="66"/>
  <c r="H17" i="66"/>
  <c r="N17" i="66" s="1"/>
  <c r="L17" i="66"/>
  <c r="H18" i="66"/>
  <c r="L18" i="66"/>
  <c r="F19" i="66"/>
  <c r="G19" i="66"/>
  <c r="J19" i="66"/>
  <c r="K19" i="66"/>
  <c r="H7" i="71"/>
  <c r="N7" i="71" s="1"/>
  <c r="N25" i="71" s="1"/>
  <c r="L7" i="71"/>
  <c r="H8" i="71"/>
  <c r="N8" i="71" s="1"/>
  <c r="L8" i="71"/>
  <c r="H9" i="71"/>
  <c r="N9" i="71" s="1"/>
  <c r="L9" i="71"/>
  <c r="L25" i="71" s="1"/>
  <c r="H10" i="71"/>
  <c r="N10" i="71" s="1"/>
  <c r="L10" i="71"/>
  <c r="H11" i="71"/>
  <c r="L11" i="71"/>
  <c r="N11" i="71"/>
  <c r="H12" i="71"/>
  <c r="N12" i="71" s="1"/>
  <c r="L12" i="71"/>
  <c r="H13" i="71"/>
  <c r="N13" i="71" s="1"/>
  <c r="L13" i="71"/>
  <c r="H14" i="71"/>
  <c r="L14" i="71"/>
  <c r="N14" i="71"/>
  <c r="H15" i="71"/>
  <c r="N15" i="71" s="1"/>
  <c r="L15" i="71"/>
  <c r="H16" i="71"/>
  <c r="N16" i="71" s="1"/>
  <c r="L16" i="71"/>
  <c r="H17" i="71"/>
  <c r="N17" i="71" s="1"/>
  <c r="L17" i="71"/>
  <c r="H18" i="71"/>
  <c r="N18" i="71" s="1"/>
  <c r="L18" i="71"/>
  <c r="H19" i="71"/>
  <c r="L19" i="71"/>
  <c r="N19" i="71"/>
  <c r="H20" i="71"/>
  <c r="N20" i="71" s="1"/>
  <c r="L20" i="71"/>
  <c r="H21" i="71"/>
  <c r="N21" i="71" s="1"/>
  <c r="L21" i="71"/>
  <c r="H22" i="71"/>
  <c r="L22" i="71"/>
  <c r="N22" i="71"/>
  <c r="H23" i="71"/>
  <c r="N23" i="71" s="1"/>
  <c r="L23" i="71"/>
  <c r="H24" i="71"/>
  <c r="L24" i="71"/>
  <c r="N24" i="71"/>
  <c r="F25" i="71"/>
  <c r="G25" i="71"/>
  <c r="J25" i="71"/>
  <c r="K25" i="71"/>
  <c r="H9" i="27"/>
  <c r="L9" i="27"/>
  <c r="H10" i="27"/>
  <c r="N10" i="27" s="1"/>
  <c r="L10" i="27"/>
  <c r="H11" i="27"/>
  <c r="L11" i="27"/>
  <c r="N11" i="27" s="1"/>
  <c r="H12" i="27"/>
  <c r="L12" i="27"/>
  <c r="N12" i="27" s="1"/>
  <c r="H13" i="27"/>
  <c r="L13" i="27"/>
  <c r="N13" i="27" s="1"/>
  <c r="H14" i="27"/>
  <c r="N14" i="27" s="1"/>
  <c r="L14" i="27"/>
  <c r="H15" i="27"/>
  <c r="L15" i="27"/>
  <c r="H16" i="27"/>
  <c r="L16" i="27"/>
  <c r="N16" i="27"/>
  <c r="H17" i="27"/>
  <c r="L17" i="27"/>
  <c r="H18" i="27"/>
  <c r="L18" i="27"/>
  <c r="N18" i="27" s="1"/>
  <c r="H19" i="27"/>
  <c r="N19" i="27" s="1"/>
  <c r="L19" i="27"/>
  <c r="F20" i="27"/>
  <c r="G20" i="27"/>
  <c r="J20" i="27"/>
  <c r="K20" i="27"/>
  <c r="H7" i="55"/>
  <c r="L7" i="55"/>
  <c r="H8" i="55"/>
  <c r="L8" i="55"/>
  <c r="H9" i="55"/>
  <c r="N9" i="55" s="1"/>
  <c r="H10" i="55"/>
  <c r="N10" i="55" s="1"/>
  <c r="H11" i="55"/>
  <c r="L11" i="55"/>
  <c r="L12" i="55"/>
  <c r="N12" i="55" s="1"/>
  <c r="H13" i="55"/>
  <c r="N13" i="55"/>
  <c r="H14" i="55"/>
  <c r="N14" i="55" s="1"/>
  <c r="H15" i="55"/>
  <c r="N15" i="55" s="1"/>
  <c r="L15" i="55"/>
  <c r="H16" i="55"/>
  <c r="L16" i="55"/>
  <c r="N16" i="55"/>
  <c r="H17" i="55"/>
  <c r="N17" i="55"/>
  <c r="F18" i="55"/>
  <c r="G18" i="55"/>
  <c r="J18" i="55"/>
  <c r="K18" i="55"/>
  <c r="H7" i="68"/>
  <c r="L7" i="68"/>
  <c r="N7" i="68"/>
  <c r="H8" i="68"/>
  <c r="L8" i="68"/>
  <c r="L19" i="68" s="1"/>
  <c r="N8" i="68"/>
  <c r="H9" i="68"/>
  <c r="N9" i="68" s="1"/>
  <c r="L9" i="68"/>
  <c r="H10" i="68"/>
  <c r="L10" i="68"/>
  <c r="N10" i="68"/>
  <c r="H11" i="68"/>
  <c r="L11" i="68"/>
  <c r="N11" i="68"/>
  <c r="H12" i="68"/>
  <c r="N12" i="68" s="1"/>
  <c r="L12" i="68"/>
  <c r="H13" i="68"/>
  <c r="L13" i="68"/>
  <c r="N13" i="68"/>
  <c r="H14" i="68"/>
  <c r="L14" i="68"/>
  <c r="N14" i="68"/>
  <c r="H15" i="68"/>
  <c r="N15" i="68" s="1"/>
  <c r="L15" i="68"/>
  <c r="H16" i="68"/>
  <c r="L16" i="68"/>
  <c r="N16" i="68"/>
  <c r="H17" i="68"/>
  <c r="N17" i="68" s="1"/>
  <c r="L17" i="68"/>
  <c r="H18" i="68"/>
  <c r="L18" i="68"/>
  <c r="N18" i="68"/>
  <c r="F19" i="68"/>
  <c r="G19" i="68"/>
  <c r="J19" i="68"/>
  <c r="K19" i="68"/>
  <c r="K16" i="67"/>
  <c r="J16" i="67"/>
  <c r="G16" i="67"/>
  <c r="F16" i="67"/>
  <c r="L15" i="67"/>
  <c r="H15" i="67"/>
  <c r="N15" i="67" s="1"/>
  <c r="L14" i="67"/>
  <c r="H14" i="67"/>
  <c r="N14" i="67" s="1"/>
  <c r="N13" i="67"/>
  <c r="L13" i="67"/>
  <c r="H13" i="67"/>
  <c r="N12" i="67"/>
  <c r="L12" i="67"/>
  <c r="H12" i="67"/>
  <c r="L11" i="67"/>
  <c r="H11" i="67"/>
  <c r="N11" i="67" s="1"/>
  <c r="L10" i="67"/>
  <c r="H10" i="67"/>
  <c r="N10" i="67" s="1"/>
  <c r="L9" i="67"/>
  <c r="H9" i="67"/>
  <c r="N9" i="67" s="1"/>
  <c r="L8" i="67"/>
  <c r="N8" i="67" s="1"/>
  <c r="H8" i="67"/>
  <c r="L7" i="67"/>
  <c r="L16" i="67" s="1"/>
  <c r="H7" i="67"/>
  <c r="H16" i="67" s="1"/>
  <c r="H8" i="72"/>
  <c r="N8" i="72" s="1"/>
  <c r="L8" i="72"/>
  <c r="H9" i="72"/>
  <c r="L9" i="72"/>
  <c r="N9" i="72"/>
  <c r="H10" i="72"/>
  <c r="L10" i="72"/>
  <c r="N10" i="72"/>
  <c r="H11" i="72"/>
  <c r="N11" i="72" s="1"/>
  <c r="L11" i="72"/>
  <c r="H12" i="72"/>
  <c r="N12" i="72" s="1"/>
  <c r="L12" i="72"/>
  <c r="L24" i="72" s="1"/>
  <c r="H13" i="72"/>
  <c r="N13" i="72" s="1"/>
  <c r="L13" i="72"/>
  <c r="H14" i="72"/>
  <c r="N14" i="72" s="1"/>
  <c r="L14" i="72"/>
  <c r="H15" i="72"/>
  <c r="N15" i="72" s="1"/>
  <c r="L15" i="72"/>
  <c r="H16" i="72"/>
  <c r="N16" i="72" s="1"/>
  <c r="L16" i="72"/>
  <c r="H17" i="72"/>
  <c r="L17" i="72"/>
  <c r="N17" i="72"/>
  <c r="H18" i="72"/>
  <c r="L18" i="72"/>
  <c r="N18" i="72"/>
  <c r="H19" i="72"/>
  <c r="L19" i="72"/>
  <c r="N19" i="72" s="1"/>
  <c r="H20" i="72"/>
  <c r="N20" i="72" s="1"/>
  <c r="L20" i="72"/>
  <c r="H21" i="72"/>
  <c r="N21" i="72" s="1"/>
  <c r="L21" i="72"/>
  <c r="H22" i="72"/>
  <c r="N22" i="72" s="1"/>
  <c r="L22" i="72"/>
  <c r="H23" i="72"/>
  <c r="L23" i="72"/>
  <c r="N23" i="72"/>
  <c r="F24" i="72"/>
  <c r="G24" i="72"/>
  <c r="J24" i="72"/>
  <c r="K24" i="72"/>
  <c r="H9" i="28"/>
  <c r="L9" i="28"/>
  <c r="H10" i="28"/>
  <c r="L10" i="28"/>
  <c r="H11" i="28"/>
  <c r="L11" i="28"/>
  <c r="H12" i="28"/>
  <c r="L12" i="28"/>
  <c r="H13" i="28"/>
  <c r="L13" i="28"/>
  <c r="F14" i="28"/>
  <c r="G14" i="28"/>
  <c r="J14" i="28"/>
  <c r="K14" i="28"/>
  <c r="H8" i="56"/>
  <c r="L8" i="56"/>
  <c r="H9" i="56"/>
  <c r="L9" i="56"/>
  <c r="H10" i="56"/>
  <c r="N10" i="56" s="1"/>
  <c r="L10" i="56"/>
  <c r="H11" i="56"/>
  <c r="L11" i="56"/>
  <c r="N11" i="56"/>
  <c r="H12" i="56"/>
  <c r="L12" i="56"/>
  <c r="H13" i="56"/>
  <c r="L13" i="56"/>
  <c r="H14" i="56"/>
  <c r="J14" i="56"/>
  <c r="L14" i="56" s="1"/>
  <c r="N14" i="56" s="1"/>
  <c r="H15" i="56"/>
  <c r="L15" i="56"/>
  <c r="H16" i="56"/>
  <c r="J16" i="56"/>
  <c r="L16" i="56" s="1"/>
  <c r="H17" i="56"/>
  <c r="L17" i="56"/>
  <c r="H18" i="56"/>
  <c r="L18" i="56"/>
  <c r="H19" i="56"/>
  <c r="J19" i="56"/>
  <c r="L19" i="56" s="1"/>
  <c r="H20" i="56"/>
  <c r="J20" i="56"/>
  <c r="L20" i="56" s="1"/>
  <c r="N20" i="56" s="1"/>
  <c r="F21" i="56"/>
  <c r="G21" i="56"/>
  <c r="K21" i="56"/>
  <c r="N25" i="73" l="1"/>
  <c r="N23" i="73"/>
  <c r="N27" i="73"/>
  <c r="N28" i="73"/>
  <c r="N8" i="73"/>
  <c r="L30" i="73"/>
  <c r="N11" i="70"/>
  <c r="N10" i="70"/>
  <c r="N16" i="70"/>
  <c r="L17" i="70"/>
  <c r="N15" i="70"/>
  <c r="N22" i="73"/>
  <c r="N26" i="73"/>
  <c r="N24" i="73"/>
  <c r="N29" i="73"/>
  <c r="H30" i="73"/>
  <c r="N12" i="70"/>
  <c r="N9" i="70"/>
  <c r="H17" i="70"/>
  <c r="N8" i="70"/>
  <c r="N16" i="58"/>
  <c r="N12" i="58"/>
  <c r="J21" i="58"/>
  <c r="L8" i="58"/>
  <c r="N11" i="58"/>
  <c r="F21" i="58"/>
  <c r="N18" i="58"/>
  <c r="H8" i="58"/>
  <c r="H21" i="58" s="1"/>
  <c r="N19" i="58"/>
  <c r="N20" i="58"/>
  <c r="N9" i="58"/>
  <c r="N13" i="58"/>
  <c r="N17" i="58"/>
  <c r="N10" i="58"/>
  <c r="N15" i="58"/>
  <c r="L14" i="58"/>
  <c r="N14" i="58" s="1"/>
  <c r="N14" i="54"/>
  <c r="N17" i="54"/>
  <c r="N18" i="54"/>
  <c r="N10" i="54"/>
  <c r="N11" i="54"/>
  <c r="N13" i="54"/>
  <c r="N12" i="54"/>
  <c r="N20" i="54"/>
  <c r="J21" i="54"/>
  <c r="L21" i="54"/>
  <c r="F21" i="54"/>
  <c r="H7" i="54"/>
  <c r="H21" i="54" s="1"/>
  <c r="N7" i="54"/>
  <c r="N15" i="54"/>
  <c r="N19" i="54"/>
  <c r="N8" i="54"/>
  <c r="N16" i="54"/>
  <c r="N9" i="54"/>
  <c r="N16" i="26"/>
  <c r="N9" i="26"/>
  <c r="J18" i="26"/>
  <c r="N12" i="26"/>
  <c r="N17" i="26"/>
  <c r="L7" i="26"/>
  <c r="F18" i="26"/>
  <c r="H7" i="26"/>
  <c r="N10" i="26"/>
  <c r="N14" i="26"/>
  <c r="N11" i="26"/>
  <c r="N15" i="26"/>
  <c r="N8" i="26"/>
  <c r="L18" i="26"/>
  <c r="N18" i="25"/>
  <c r="N14" i="25"/>
  <c r="N13" i="25"/>
  <c r="N15" i="25"/>
  <c r="J23" i="25"/>
  <c r="N19" i="25"/>
  <c r="L7" i="25"/>
  <c r="L23" i="25" s="1"/>
  <c r="F23" i="25"/>
  <c r="N9" i="25"/>
  <c r="N17" i="25"/>
  <c r="N10" i="25"/>
  <c r="H23" i="25"/>
  <c r="N20" i="25"/>
  <c r="N16" i="25"/>
  <c r="N12" i="25"/>
  <c r="N21" i="25"/>
  <c r="N8" i="25"/>
  <c r="N12" i="28"/>
  <c r="N17" i="27"/>
  <c r="N15" i="27"/>
  <c r="N8" i="55"/>
  <c r="N11" i="55"/>
  <c r="N13" i="66"/>
  <c r="N9" i="66"/>
  <c r="N15" i="66"/>
  <c r="N18" i="66"/>
  <c r="H19" i="66"/>
  <c r="H16" i="69"/>
  <c r="L19" i="66"/>
  <c r="N14" i="66"/>
  <c r="N9" i="27"/>
  <c r="N20" i="27" s="1"/>
  <c r="L20" i="27"/>
  <c r="H25" i="71"/>
  <c r="H18" i="55"/>
  <c r="H20" i="27"/>
  <c r="N7" i="55"/>
  <c r="N18" i="55" s="1"/>
  <c r="L18" i="55"/>
  <c r="N19" i="68"/>
  <c r="H19" i="68"/>
  <c r="N7" i="67"/>
  <c r="N16" i="67" s="1"/>
  <c r="N15" i="56"/>
  <c r="N18" i="56"/>
  <c r="N17" i="56"/>
  <c r="N13" i="56"/>
  <c r="N12" i="56"/>
  <c r="N24" i="72"/>
  <c r="N9" i="28"/>
  <c r="N13" i="28"/>
  <c r="H24" i="72"/>
  <c r="L14" i="28"/>
  <c r="N11" i="28"/>
  <c r="N10" i="28"/>
  <c r="L21" i="56"/>
  <c r="N8" i="56"/>
  <c r="H14" i="28"/>
  <c r="N9" i="56"/>
  <c r="N16" i="56"/>
  <c r="N19" i="56"/>
  <c r="J21" i="56"/>
  <c r="H21" i="56"/>
  <c r="N17" i="70" l="1"/>
  <c r="N30" i="73"/>
  <c r="N8" i="58"/>
  <c r="N21" i="58" s="1"/>
  <c r="L21" i="58"/>
  <c r="N21" i="54"/>
  <c r="N7" i="26"/>
  <c r="N18" i="26" s="1"/>
  <c r="H18" i="26"/>
  <c r="N7" i="25"/>
  <c r="N23" i="25" s="1"/>
  <c r="N14" i="28"/>
  <c r="N19" i="66"/>
  <c r="N21" i="56"/>
  <c r="J129" i="22" l="1"/>
  <c r="J161" i="22" s="1"/>
  <c r="H129" i="22"/>
  <c r="H6" i="22" l="1"/>
  <c r="H22" i="21" l="1"/>
  <c r="I32" i="65"/>
  <c r="I31" i="65"/>
  <c r="I30" i="65"/>
  <c r="I29" i="65"/>
  <c r="I28" i="65"/>
  <c r="I27" i="65"/>
  <c r="I26" i="65"/>
  <c r="I25" i="65"/>
  <c r="I24" i="65"/>
  <c r="I23" i="65"/>
  <c r="I22" i="65"/>
  <c r="I21" i="65"/>
  <c r="I20" i="65"/>
  <c r="I19" i="65"/>
  <c r="I18" i="65"/>
  <c r="I16" i="65"/>
  <c r="I10" i="65"/>
  <c r="H32" i="65"/>
  <c r="J31" i="65" l="1"/>
  <c r="J30" i="65"/>
  <c r="J29" i="65"/>
  <c r="J28" i="65"/>
  <c r="J27" i="65"/>
  <c r="J26" i="65"/>
  <c r="J25" i="65"/>
  <c r="J24" i="65"/>
  <c r="J23" i="65"/>
  <c r="J19" i="65"/>
  <c r="J18" i="65"/>
  <c r="J17" i="65"/>
  <c r="J15" i="65"/>
  <c r="J14" i="65"/>
  <c r="J13" i="65"/>
  <c r="J12" i="65"/>
  <c r="J11" i="65"/>
  <c r="J9" i="65"/>
  <c r="J8" i="65"/>
  <c r="J7" i="65"/>
  <c r="J6" i="65"/>
  <c r="J22" i="65"/>
  <c r="J21" i="65"/>
  <c r="J20" i="65"/>
  <c r="O313" i="63" l="1"/>
  <c r="O315" i="63" s="1"/>
  <c r="J313" i="63"/>
  <c r="J315" i="63" s="1"/>
  <c r="J22" i="53"/>
  <c r="F22" i="53"/>
  <c r="L30" i="24"/>
  <c r="L29" i="24"/>
  <c r="H28" i="24"/>
  <c r="H27" i="24"/>
  <c r="H26" i="24"/>
  <c r="H25" i="24"/>
  <c r="L25" i="24"/>
  <c r="L24" i="24"/>
  <c r="L23" i="24"/>
  <c r="H23" i="24"/>
  <c r="L22" i="24"/>
  <c r="H22" i="24"/>
  <c r="L20" i="24"/>
  <c r="H20" i="24"/>
  <c r="L19" i="24"/>
  <c r="F31" i="24"/>
  <c r="H17" i="24"/>
  <c r="H16" i="24"/>
  <c r="H15" i="24"/>
  <c r="L15" i="24"/>
  <c r="L14" i="24"/>
  <c r="H13" i="24"/>
  <c r="H12" i="24"/>
  <c r="L11" i="24"/>
  <c r="L10" i="24"/>
  <c r="H9" i="24"/>
  <c r="H8" i="24"/>
  <c r="L7" i="24"/>
  <c r="L8" i="53"/>
  <c r="H8" i="53"/>
  <c r="L7" i="53" l="1"/>
  <c r="N8" i="53"/>
  <c r="H11" i="24"/>
  <c r="N11" i="24" s="1"/>
  <c r="H7" i="24"/>
  <c r="N7" i="24" s="1"/>
  <c r="L12" i="24"/>
  <c r="N12" i="24" s="1"/>
  <c r="H18" i="24"/>
  <c r="L26" i="24"/>
  <c r="N26" i="24" s="1"/>
  <c r="L21" i="24"/>
  <c r="N22" i="24"/>
  <c r="J31" i="24"/>
  <c r="L16" i="24"/>
  <c r="N16" i="24" s="1"/>
  <c r="L8" i="24"/>
  <c r="N8" i="24" s="1"/>
  <c r="L27" i="24"/>
  <c r="N27" i="24" s="1"/>
  <c r="N20" i="24"/>
  <c r="N23" i="24"/>
  <c r="N15" i="24"/>
  <c r="N25" i="24"/>
  <c r="H21" i="24"/>
  <c r="L18" i="24"/>
  <c r="L9" i="24"/>
  <c r="N9" i="24" s="1"/>
  <c r="L13" i="24"/>
  <c r="N13" i="24" s="1"/>
  <c r="L17" i="24"/>
  <c r="N17" i="24" s="1"/>
  <c r="L28" i="24"/>
  <c r="N28" i="24" s="1"/>
  <c r="H30" i="24"/>
  <c r="N30" i="24" s="1"/>
  <c r="H10" i="24"/>
  <c r="N10" i="24" s="1"/>
  <c r="H14" i="24"/>
  <c r="N14" i="24" s="1"/>
  <c r="H24" i="24"/>
  <c r="N24" i="24" s="1"/>
  <c r="H29" i="24"/>
  <c r="N29" i="24" s="1"/>
  <c r="H19" i="24"/>
  <c r="N19" i="24" s="1"/>
  <c r="L10" i="53"/>
  <c r="H10" i="53"/>
  <c r="N10" i="53" s="1"/>
  <c r="H9" i="53"/>
  <c r="L9" i="53"/>
  <c r="L31" i="24" l="1"/>
  <c r="H7" i="53"/>
  <c r="N18" i="24"/>
  <c r="K31" i="24"/>
  <c r="H31" i="24"/>
  <c r="G31" i="24"/>
  <c r="N21" i="24"/>
  <c r="N9" i="53"/>
  <c r="H11" i="53"/>
  <c r="L11" i="53"/>
  <c r="N7" i="53" l="1"/>
  <c r="N31" i="24"/>
  <c r="N11" i="53"/>
  <c r="H12" i="53"/>
  <c r="L12" i="53"/>
  <c r="L13" i="53" l="1"/>
  <c r="H13" i="53"/>
  <c r="N12" i="53"/>
  <c r="N13" i="53" l="1"/>
  <c r="L14" i="53"/>
  <c r="H14" i="53"/>
  <c r="L15" i="53" l="1"/>
  <c r="H15" i="53"/>
  <c r="N14" i="53"/>
  <c r="L16" i="53" l="1"/>
  <c r="H16" i="53"/>
  <c r="N15" i="53"/>
  <c r="N16" i="53" l="1"/>
  <c r="H17" i="53"/>
  <c r="L17" i="53"/>
  <c r="H18" i="53" l="1"/>
  <c r="L18" i="53"/>
  <c r="N17" i="53"/>
  <c r="N18" i="53" l="1"/>
  <c r="L19" i="53"/>
  <c r="H19" i="53"/>
  <c r="N19" i="53" l="1"/>
  <c r="L20" i="53"/>
  <c r="H20" i="53"/>
  <c r="N20" i="53" s="1"/>
  <c r="H21" i="53" l="1"/>
  <c r="H22" i="53" s="1"/>
  <c r="G22" i="53"/>
  <c r="L21" i="53"/>
  <c r="L22" i="53" s="1"/>
  <c r="K22" i="53"/>
  <c r="N21" i="53" l="1"/>
  <c r="N22" i="53" s="1"/>
  <c r="G54" i="59" l="1"/>
  <c r="G42" i="59"/>
  <c r="G30" i="59"/>
  <c r="G18" i="59"/>
  <c r="G66" i="59" s="1"/>
  <c r="H159" i="22" l="1"/>
  <c r="H9" i="21"/>
  <c r="H6" i="21"/>
  <c r="H69" i="21" l="1"/>
  <c r="I158" i="18"/>
  <c r="I157" i="18"/>
  <c r="I156" i="18"/>
  <c r="I155" i="18"/>
  <c r="I154" i="18"/>
  <c r="I153" i="18"/>
  <c r="I152" i="18"/>
  <c r="I151" i="18"/>
  <c r="I150" i="18"/>
  <c r="I149" i="18"/>
  <c r="I148" i="18"/>
  <c r="M66" i="13"/>
  <c r="L66" i="13"/>
  <c r="K66" i="13"/>
  <c r="J66" i="13"/>
  <c r="I66" i="13"/>
  <c r="H66" i="13"/>
  <c r="G66" i="13"/>
  <c r="E66" i="13"/>
  <c r="N66" i="13"/>
  <c r="O56" i="13"/>
  <c r="N56" i="13"/>
  <c r="P56" i="13"/>
  <c r="F56" i="13"/>
  <c r="R56" i="13"/>
  <c r="Q56" i="13"/>
  <c r="G56" i="13"/>
  <c r="H60" i="11"/>
  <c r="G60" i="11"/>
  <c r="F60" i="11"/>
  <c r="E60" i="11"/>
  <c r="H52" i="11"/>
  <c r="G52" i="11"/>
  <c r="F52" i="11"/>
  <c r="E52" i="11"/>
  <c r="D52" i="11"/>
  <c r="H39" i="11"/>
  <c r="G39" i="11"/>
  <c r="F39" i="11"/>
  <c r="E39" i="11"/>
  <c r="H29" i="11"/>
  <c r="G29" i="11"/>
  <c r="F29" i="11"/>
  <c r="E29" i="11"/>
  <c r="H23" i="11"/>
  <c r="G23" i="11"/>
  <c r="F23" i="11"/>
  <c r="E23" i="11"/>
  <c r="L67" i="13" l="1"/>
  <c r="H67" i="13"/>
  <c r="I67" i="13"/>
  <c r="J67" i="13"/>
  <c r="K67" i="13"/>
  <c r="M67" i="13"/>
  <c r="J56" i="13"/>
  <c r="K56" i="13"/>
  <c r="Y56" i="13"/>
  <c r="L56" i="13"/>
  <c r="R57" i="13" s="1"/>
  <c r="P66" i="13"/>
  <c r="O57" i="13" l="1"/>
  <c r="P57" i="13"/>
  <c r="Q57" i="13"/>
  <c r="S56" i="13"/>
  <c r="S57" i="13" s="1"/>
  <c r="N57" i="13"/>
  <c r="T56" i="13" l="1"/>
  <c r="T57" i="13" s="1"/>
  <c r="X56" i="13" l="1"/>
  <c r="Z56" i="13"/>
  <c r="H161"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Fathi Mabrouk</author>
  </authors>
  <commentList>
    <comment ref="H7" authorId="0" shapeId="0" xr:uid="{B0302C72-50B1-415E-B982-312924509EE6}">
      <text>
        <r>
          <rPr>
            <b/>
            <sz val="9"/>
            <color indexed="81"/>
            <rFont val="Tahoma"/>
            <family val="2"/>
          </rPr>
          <t>A.I:</t>
        </r>
        <r>
          <rPr>
            <sz val="9"/>
            <color indexed="81"/>
            <rFont val="Tahoma"/>
            <family val="2"/>
          </rPr>
          <t xml:space="preserve">
1 162 937 USD convertie en FCFA</t>
        </r>
      </text>
    </comment>
  </commentList>
</comments>
</file>

<file path=xl/sharedStrings.xml><?xml version="1.0" encoding="utf-8"?>
<sst xmlns="http://schemas.openxmlformats.org/spreadsheetml/2006/main" count="19864" uniqueCount="2793">
  <si>
    <t>Liste des annexes</t>
  </si>
  <si>
    <t>Annexe 2 - Sociétés retenues pour une déclaration unilatérale de l’Etat</t>
  </si>
  <si>
    <t>Annexe 3 - Structure du capital et propriété effective des sociétés retenues dans le périmètre de rapprochement</t>
  </si>
  <si>
    <t xml:space="preserve">Annexe 1 - Profil des sociétés retenues dans le périmètre de rapprochement </t>
  </si>
  <si>
    <t>N°</t>
  </si>
  <si>
    <t>Société</t>
  </si>
  <si>
    <t>Date de création</t>
  </si>
  <si>
    <t xml:space="preserve">Identifiant Fiscal </t>
  </si>
  <si>
    <t xml:space="preserve">Montant du Capital Social </t>
  </si>
  <si>
    <t xml:space="preserve"> Adresse de contact </t>
  </si>
  <si>
    <t>Secteur hydrocarbures</t>
  </si>
  <si>
    <t>SNPC</t>
  </si>
  <si>
    <t>M2005110000473138</t>
  </si>
  <si>
    <t>Tour SNPC Boulevard Denis SASSOU NGUESSO BP: 188</t>
  </si>
  <si>
    <t>PERENCO Congo</t>
  </si>
  <si>
    <t>M2015110000893163</t>
  </si>
  <si>
    <t>Concession Liliane Ndjindji</t>
  </si>
  <si>
    <t>TOTAL EP Congo</t>
  </si>
  <si>
    <t>M22000000212887W</t>
  </si>
  <si>
    <t>Avenue Raymond Poincaré BP 761 POINTE-NOIRE</t>
  </si>
  <si>
    <t>ENI Congo</t>
  </si>
  <si>
    <t>M2006110000151123</t>
  </si>
  <si>
    <t>17 000 000 USD</t>
  </si>
  <si>
    <t>125-126, Avenue Charles De Gaulles B.P. : 706 – Pointe-Noire République du Congo (Brazzaville)</t>
  </si>
  <si>
    <t>CONGO REP</t>
  </si>
  <si>
    <t>M2006110000348122</t>
  </si>
  <si>
    <t>Concession Liliane-Quatier Ndjindji B.P. 1116 Ponte-Noire</t>
  </si>
  <si>
    <t>WING WAH</t>
  </si>
  <si>
    <t>M2015110001004076</t>
  </si>
  <si>
    <t>167 Avenue Emmanuel Dadet, Centre-Ville, Pointe-Noire, République du Congo</t>
  </si>
  <si>
    <t>CHEVRON</t>
  </si>
  <si>
    <t>M2006110000393167</t>
  </si>
  <si>
    <t>NC</t>
  </si>
  <si>
    <t>Avenue de Mangoungou, parcelle n.129 Qter Bis. Pointe-Noire, Congo</t>
  </si>
  <si>
    <t>AOGC</t>
  </si>
  <si>
    <t>M2005110000214077</t>
  </si>
  <si>
    <t>1, RUE MBOCHIS - PASSAGE A NIVEAU- POTO-POTO - BRAZZAVILLE</t>
  </si>
  <si>
    <t>SONAREP</t>
  </si>
  <si>
    <t>M2005110000317081</t>
  </si>
  <si>
    <t>115, Avenue Charles de Gaulle, Centre -Ville / Pointe-Noire, BP. 5590</t>
  </si>
  <si>
    <t>LUKOIL</t>
  </si>
  <si>
    <t>M21000000188230D</t>
  </si>
  <si>
    <t>Immeuble Maison sans frontière 6e étage Pointe-Noire Centre Ville, Rond- Point Antonetti</t>
  </si>
  <si>
    <t>HEMLA E&amp;P CONGO S. A</t>
  </si>
  <si>
    <t>M21000000201449C</t>
  </si>
  <si>
    <t>1 Rond point Antonetti, Sème étage lmmeuble Maison Sans Frontières, BP 2722 Poinle-Noire</t>
  </si>
  <si>
    <t>Orion Oil</t>
  </si>
  <si>
    <t>Secteur minier</t>
  </si>
  <si>
    <t>SOREMI</t>
  </si>
  <si>
    <t>M200611000058156</t>
  </si>
  <si>
    <t>Base SOREMI SA Vindoulou, Route Nationale n°1, rue bitumée à gauche avant la société Terascom, Immeuble R+2 derrière le Parking de la Mairie. BP : 313 Pointe-Noire</t>
  </si>
  <si>
    <t>SINTOUKOLA PATASH S.A</t>
  </si>
  <si>
    <t>M2008110001052153</t>
  </si>
  <si>
    <t xml:space="preserve">3ème étage Appartement 3C N° 91, Rue Germain BIKOUMAT centre-ville route de la radio,Immeuble Abdallah, BP 662 </t>
  </si>
  <si>
    <t>MINING PROJECT DEVELOPMENT</t>
  </si>
  <si>
    <t>M2008110000430125</t>
  </si>
  <si>
    <t>OCH, Moungali III, Case C4-37</t>
  </si>
  <si>
    <t>Secteur forestier</t>
  </si>
  <si>
    <t>SOCIETE D'EXPLOITATION FORESTIERE YUAN DONG SARL</t>
  </si>
  <si>
    <t>M2008110000849148</t>
  </si>
  <si>
    <t>CABOSSE- SOUANKE</t>
  </si>
  <si>
    <t>CIBN</t>
  </si>
  <si>
    <t>M2006110000064135</t>
  </si>
  <si>
    <t>B.P. 883 ROUTE DE L'AEROPORT PONITE-NOIRE, CONGO</t>
  </si>
  <si>
    <t>INDUSTRIE FORESTIERE  DE OUESSO</t>
  </si>
  <si>
    <t>M2005110000351115</t>
  </si>
  <si>
    <t>SICOFOR SA</t>
  </si>
  <si>
    <t>M2006110000833112</t>
  </si>
  <si>
    <t xml:space="preserve">134 Rue Simon Kimbangou Km4 </t>
  </si>
  <si>
    <t>TAMAN INDUSTRIES LIMITED</t>
  </si>
  <si>
    <t>M2006110000042113</t>
  </si>
  <si>
    <t>VILLAGE NKOUNGOU, DISTRICT DE LOANGO B.P. 2482 KOUILOU - CONGO</t>
  </si>
  <si>
    <t>ENTREPRISE CHRISTELLE (E.C)</t>
  </si>
  <si>
    <t>AMPTHILL INDUSTRIE SARL</t>
  </si>
  <si>
    <t>CONGOLAISE INDUSTRIELLE DE BOIS (CIB)</t>
  </si>
  <si>
    <t>M2005110000375139</t>
  </si>
  <si>
    <t>POKOLA, B.P.: 41 Ouesso, République du Congo</t>
  </si>
  <si>
    <t>ASIA CONGO INDUSTRIES</t>
  </si>
  <si>
    <t>M2006110000114086</t>
  </si>
  <si>
    <t>asiacongodolisie@hotmail,com;simeonlembele@gmail.com Tel: +242066379883 / 066350503 BP: 302 Matsénde/Dolisie</t>
  </si>
  <si>
    <t>Nc : Non communiquée</t>
  </si>
  <si>
    <t>Formulaires de déclarations non soumis : Les informations rensiegnés sont celles reportées dans le cadre du rapport ITIE 2020</t>
  </si>
  <si>
    <t xml:space="preserve">Société </t>
  </si>
  <si>
    <t>PETRO CONGO S. A</t>
  </si>
  <si>
    <t xml:space="preserve">MERCURIA </t>
  </si>
  <si>
    <t>CNOOC CONGO SA</t>
  </si>
  <si>
    <t>New Age</t>
  </si>
  <si>
    <t>Kontinent</t>
  </si>
  <si>
    <t>ORIGINS EXPLORATION CONGO</t>
  </si>
  <si>
    <t>CONGOLAISE DES GRANULATS ET MATERIAUX</t>
  </si>
  <si>
    <t>COMINCO S. A</t>
  </si>
  <si>
    <t>Mines Aurifères et Carrières du Congo (Macc-Congo)</t>
  </si>
  <si>
    <t>KOLA POTASH MINING</t>
  </si>
  <si>
    <t>SOCIETE LULU DE MINE</t>
  </si>
  <si>
    <t>CONGO MINING LTD</t>
  </si>
  <si>
    <t>CONGO IRON S. A</t>
  </si>
  <si>
    <t>SOCIETE CHAKIR CUIVRE CONGO</t>
  </si>
  <si>
    <t>SINO CONGO RESOURCES</t>
  </si>
  <si>
    <t>MOKABI SA</t>
  </si>
  <si>
    <t>CONGO DEJIA WOOD INDUSTRY</t>
  </si>
  <si>
    <t>S.F.I. B</t>
  </si>
  <si>
    <t>LIKOUALA TIMBER S.A.</t>
  </si>
  <si>
    <t>SOCIETE THANRY CONGO</t>
  </si>
  <si>
    <t>AFRIWOOD INDUSTRIE</t>
  </si>
  <si>
    <t>C.F.F BOIS INTERNATIONAL</t>
  </si>
  <si>
    <t>WANG SAM RESOURCES AND TRADING C.C.</t>
  </si>
  <si>
    <t>BOIS ET PLACAGES DE LOPOLLA</t>
  </si>
  <si>
    <t>FORALAC</t>
  </si>
  <si>
    <t>EMERSON-BOIS SA</t>
  </si>
  <si>
    <t>SOFIL</t>
  </si>
  <si>
    <t>ADL</t>
  </si>
  <si>
    <t xml:space="preserve">SIFCO SA </t>
  </si>
  <si>
    <t>BOIS KASSA</t>
  </si>
  <si>
    <t>USAGERS</t>
  </si>
  <si>
    <t>Société Forestière et Industrielle de Bois (SFIB)</t>
  </si>
  <si>
    <t>SOCIETE DE TRANSFORMATION DES BOIS EXOTIQUES DU CONGO</t>
  </si>
  <si>
    <t xml:space="preserve">COTRANS CONSTRUCTION SERVICES </t>
  </si>
  <si>
    <t>ACI</t>
  </si>
  <si>
    <t>SOFIA (STE INDUSTLLE ET FORESTIERE)</t>
  </si>
  <si>
    <t>TIL</t>
  </si>
  <si>
    <t>SAIA ONGO</t>
  </si>
  <si>
    <t>STE LOGISTIQUE DEVELOPPEMENT SOCIAL ET RECHERCHE (LDSR0)</t>
  </si>
  <si>
    <t>EXPLOITATION ET TRANSFORMATION DE BOIS DE MOUNGOUMA</t>
  </si>
  <si>
    <t>ETBM</t>
  </si>
  <si>
    <t>SIPAM</t>
  </si>
  <si>
    <t>BOISKASSA</t>
  </si>
  <si>
    <t>STE MERSON BOIS SA</t>
  </si>
  <si>
    <t>BOIS PLACAGE DE LOPOLA</t>
  </si>
  <si>
    <t>BOIS TROPICAUX DU CONGO</t>
  </si>
  <si>
    <t>SOCIETE FORESTIERE DU BASSIN DU CONGO</t>
  </si>
  <si>
    <t>SOCIETE " BOIS NIARI DU CONGO " B.N.C</t>
  </si>
  <si>
    <t>SFID</t>
  </si>
  <si>
    <t>EST FORESTIER DU CONGO SARL</t>
  </si>
  <si>
    <t>CB MULTI SERVICES</t>
  </si>
  <si>
    <t>SIPAM BOIS</t>
  </si>
  <si>
    <t>AFRIWOOD</t>
  </si>
  <si>
    <t>AGRI-TRANS &amp; CO</t>
  </si>
  <si>
    <t>BPL</t>
  </si>
  <si>
    <t>GLOBAT WOOD</t>
  </si>
  <si>
    <t>ste citb quatar</t>
  </si>
  <si>
    <t>CITB QUATOR</t>
  </si>
  <si>
    <t>DDEFP</t>
  </si>
  <si>
    <t>SOCIETE AGRICOLE ET DE RAFFINAGE IN</t>
  </si>
  <si>
    <t>KIMBAKALA BOUNGOU DIEUDONNE</t>
  </si>
  <si>
    <t>DDEFB</t>
  </si>
  <si>
    <t>DEMBI SOSTHENE</t>
  </si>
  <si>
    <t>DEMBI CAPABLE SOSTHEME</t>
  </si>
  <si>
    <t>LUCIA CONGO</t>
  </si>
  <si>
    <t>AGRI TRANS et CO</t>
  </si>
  <si>
    <t>ADRI TRANS T CO</t>
  </si>
  <si>
    <t>BNC</t>
  </si>
  <si>
    <t>GLOBAL WOOD</t>
  </si>
  <si>
    <t>STE CONGO C/CE</t>
  </si>
  <si>
    <t>STE GLOBAL WOOD</t>
  </si>
  <si>
    <t>FL GROUPE</t>
  </si>
  <si>
    <t>STE CONGO HUNTING SAFARIS</t>
  </si>
  <si>
    <t>KIMBAKALA et COMPAGNIE</t>
  </si>
  <si>
    <t>STE CODEXO EX NOGA</t>
  </si>
  <si>
    <t>DIRECTION DE LA FAUNE ET DES AIRES PROTEGEES</t>
  </si>
  <si>
    <t>CONGO FOREST SAFARIS</t>
  </si>
  <si>
    <t>SMGC</t>
  </si>
  <si>
    <t>DDEFCO</t>
  </si>
  <si>
    <t xml:space="preserve">CBS  INDUSTRIES  </t>
  </si>
  <si>
    <t>DDEFL</t>
  </si>
  <si>
    <t>SOTRACO</t>
  </si>
  <si>
    <t>FL GROUP</t>
  </si>
  <si>
    <t>LURCIA</t>
  </si>
  <si>
    <t>BRAZZAVILLE</t>
  </si>
  <si>
    <t>TRANS AFRIC</t>
  </si>
  <si>
    <t>SOCIETE  NOUVELLE  DES  BOIS  IMPRE</t>
  </si>
  <si>
    <t>BOIS KOSSA</t>
  </si>
  <si>
    <t>STE AMABAT CONGO</t>
  </si>
  <si>
    <t>SFAP</t>
  </si>
  <si>
    <t>SOCIETE   CBS   INDUSTRIES</t>
  </si>
  <si>
    <t>Société cotée en bourse</t>
  </si>
  <si>
    <t>Place boursiére</t>
  </si>
  <si>
    <t xml:space="preserve">Actionnaire </t>
  </si>
  <si>
    <t>Nationalité</t>
  </si>
  <si>
    <t>PM/PP</t>
  </si>
  <si>
    <t>% Participation</t>
  </si>
  <si>
    <t>Information sur la propriété effective</t>
  </si>
  <si>
    <t>Non</t>
  </si>
  <si>
    <t>N/a</t>
  </si>
  <si>
    <t>Entreprise d'Etat</t>
  </si>
  <si>
    <t>CONGO</t>
  </si>
  <si>
    <t>PM</t>
  </si>
  <si>
    <t>PERENcO Congo</t>
  </si>
  <si>
    <t>Nc</t>
  </si>
  <si>
    <t>TotalEnergies Holdings</t>
  </si>
  <si>
    <t>FraNce</t>
  </si>
  <si>
    <t>Non communication de l'identité du propriétaire réel de la
société TotalEnergies Holdings</t>
  </si>
  <si>
    <t>Qatar Energy</t>
  </si>
  <si>
    <t>Qatar</t>
  </si>
  <si>
    <t>Oui</t>
  </si>
  <si>
    <t>Eni Exploration &amp;
Production Holding BV</t>
  </si>
  <si>
    <t xml:space="preserve">Holland </t>
  </si>
  <si>
    <t>Cotée à la bourse de Milan &amp; New York</t>
  </si>
  <si>
    <t>Eni International BV</t>
  </si>
  <si>
    <t>Eni International (NA) NV Sarl</t>
  </si>
  <si>
    <t xml:space="preserve">Luxembourg </t>
  </si>
  <si>
    <t>Luca Vignati</t>
  </si>
  <si>
    <t>Italie</t>
  </si>
  <si>
    <t>PP</t>
  </si>
  <si>
    <t>Mirko Araldi</t>
  </si>
  <si>
    <t>Andrea Barberi</t>
  </si>
  <si>
    <t>Declan James Delaney</t>
  </si>
  <si>
    <t>Giuseppe Cerrito</t>
  </si>
  <si>
    <t xml:space="preserve">PereNco LTD </t>
  </si>
  <si>
    <t>Non communication de la nationalité et de l'identité du propriétaire réel PereNco LTD</t>
  </si>
  <si>
    <t>Congo</t>
  </si>
  <si>
    <t>-</t>
  </si>
  <si>
    <t>CHEVRON OVERSEAS
CONGO LIMITED</t>
  </si>
  <si>
    <t>Bermudes</t>
  </si>
  <si>
    <t>Non communication de l'identité du propriétaire réel
CHEVRON OVERSEAS CONGO LIMITED</t>
  </si>
  <si>
    <t>DA SILVA Jean Christophe</t>
  </si>
  <si>
    <t xml:space="preserve">République
centrafricaine </t>
  </si>
  <si>
    <t>DA-SILVA Jean Christophe, nationalité République centrafricaine, né le 16/09/1961, RésideNces fiscales Congo, Email ; jcdasilva@aogc.cg</t>
  </si>
  <si>
    <t>LIPIKA-EDRE Meddy</t>
  </si>
  <si>
    <t>EBOUNGABEKA Abel</t>
  </si>
  <si>
    <t xml:space="preserve">OUKOUMOU Maixent </t>
  </si>
  <si>
    <t>NGANGUIA André Ernerst</t>
  </si>
  <si>
    <t>HEMLA AFRICA HOLDING AS</t>
  </si>
  <si>
    <t>NORVEGE</t>
  </si>
  <si>
    <t>Marcel OKONGO</t>
  </si>
  <si>
    <t xml:space="preserve">KOSTVEIT TROND </t>
  </si>
  <si>
    <t xml:space="preserve">MGI INTERNATIONAL </t>
  </si>
  <si>
    <t>Soremi Investment Ltd.</t>
  </si>
  <si>
    <t>CHINE</t>
  </si>
  <si>
    <t>Non communication de l'identité du propriétaire réel de la société Soremi Investment Ltd.</t>
  </si>
  <si>
    <t>Global mining</t>
  </si>
  <si>
    <t>USA</t>
  </si>
  <si>
    <t>AdvaNce Resources Limited</t>
  </si>
  <si>
    <t>BVI</t>
  </si>
  <si>
    <t>Monsieur Junhu TONG</t>
  </si>
  <si>
    <t>Monsieur Yongjun YU</t>
  </si>
  <si>
    <t>Kore Potash Plc</t>
  </si>
  <si>
    <t>United Kingdom</t>
  </si>
  <si>
    <t>Non communication de la place boursière de la société Kore Potash</t>
  </si>
  <si>
    <t>Republique du Congo</t>
  </si>
  <si>
    <t xml:space="preserve">JUMELLES M </t>
  </si>
  <si>
    <t>Non communication de l'identité du propriétaire JUMELLES M</t>
  </si>
  <si>
    <t>N/A</t>
  </si>
  <si>
    <t>SOCIETE YUAN DONG TIMBER GROUPE LTD</t>
  </si>
  <si>
    <t>Non communication du propriétaire réel de la société SOCIETE
YUAN DONG TIMBER GROUPE LTD</t>
  </si>
  <si>
    <t>Congo-Invest SARLCongo-Invest SARL</t>
  </si>
  <si>
    <t>E.C.V.B</t>
  </si>
  <si>
    <t>Taman Industries Limited</t>
  </si>
  <si>
    <t xml:space="preserve">INTERHOLCO </t>
  </si>
  <si>
    <t xml:space="preserve">Suisse </t>
  </si>
  <si>
    <t>Non communication du propriétaire réel de la société
INTERHOLCO</t>
  </si>
  <si>
    <t xml:space="preserve">DEJIA (HONG KONG) LTD </t>
  </si>
  <si>
    <t>Non communication du propriétaire réel de la société DEJIA (HONG KONG) LTD</t>
  </si>
  <si>
    <t>YE XIANG YANG</t>
  </si>
  <si>
    <t>ZHANG KEQIAN</t>
  </si>
  <si>
    <t xml:space="preserve">TIONG CHIONG HEE </t>
  </si>
  <si>
    <t>Malaisie</t>
  </si>
  <si>
    <t>TIONG CHIONG HEE né le 23/12/1973 et réside à Malaisie</t>
  </si>
  <si>
    <t>TIONG SIJIA</t>
  </si>
  <si>
    <t>Singapour</t>
  </si>
  <si>
    <t>TIONG SIJIA né le 29/07/1981 et réside à Singapour</t>
  </si>
  <si>
    <t>HII HUNG KAI</t>
  </si>
  <si>
    <t>HII HUNG KAI né le 9/12/1956 et réside à Malaisie</t>
  </si>
  <si>
    <t xml:space="preserve">TT TIMBER INTERNATIONAL AG </t>
  </si>
  <si>
    <t>La société TT Timber International n’est pas cotée en bourse, elle est détenue 100% par la société Olam International Limited (OIL) LTD qui est cotée à la Bourse de Singapour</t>
  </si>
  <si>
    <t>Bikash PRASAD</t>
  </si>
  <si>
    <t>Indienne</t>
  </si>
  <si>
    <t>Darshan RAIYANI</t>
  </si>
  <si>
    <t xml:space="preserve">DESTINED LEAD INVESTMENT LTD </t>
  </si>
  <si>
    <t>Woung Lik Chiong né le 28/01/1953 et réside à Malaisie propriétaire de DESTINED LEAD INVESTMENT LTD</t>
  </si>
  <si>
    <t>CONGO INVEST</t>
  </si>
  <si>
    <t>OMBOUMAHOU Charles né le 31/03/1966 et réside à Malaisie propriétaire de CONGO INVEST</t>
  </si>
  <si>
    <t>Annexe 4 – Fiabilisation des déclarations</t>
  </si>
  <si>
    <t>Entreprises extractives</t>
  </si>
  <si>
    <t>Analyse de fiabilité</t>
  </si>
  <si>
    <t>Formulaire de déclaration (Excel)</t>
  </si>
  <si>
    <t>Signé par le Management</t>
  </si>
  <si>
    <t>Certifié par un auditeur</t>
  </si>
  <si>
    <t>EF 2021 certifiés par un CAC</t>
  </si>
  <si>
    <t>Rapport d'audit ou Lettre d'affirmation du CAC envoyé</t>
  </si>
  <si>
    <t>Fiabilité globale</t>
  </si>
  <si>
    <t xml:space="preserve">Faible </t>
  </si>
  <si>
    <t>Non évalué</t>
  </si>
  <si>
    <t>Elevée</t>
  </si>
  <si>
    <t>Entités publiques</t>
  </si>
  <si>
    <t xml:space="preserve">Signé </t>
  </si>
  <si>
    <t>Certifié par la Cour des Comptes et de Discipline Budgétaire (CCDB)</t>
  </si>
  <si>
    <t>Direction Générale des Impôts et des Domaines (DGID)</t>
  </si>
  <si>
    <t>Faible</t>
  </si>
  <si>
    <t>Direction Générale du Trésor (DGT)</t>
  </si>
  <si>
    <t>Direction Générale des Douanes et des Droits Indirects (DGDDI)</t>
  </si>
  <si>
    <t>Direction des Ressources Naturelles (DRN)</t>
  </si>
  <si>
    <t>Direction Générale des Hydrocarbures (DGH)</t>
  </si>
  <si>
    <t>Direction Générale des Mines (DGM)</t>
  </si>
  <si>
    <t>Autres entités publiques</t>
  </si>
  <si>
    <t>Caisse Congolaise d’Amortissement</t>
  </si>
  <si>
    <t>Date</t>
  </si>
  <si>
    <r>
      <t>-</t>
    </r>
    <r>
      <rPr>
        <sz val="7"/>
        <color rgb="FF000000"/>
        <rFont val="Times New Roman"/>
        <family val="1"/>
      </rPr>
      <t xml:space="preserve">       </t>
    </r>
    <r>
      <rPr>
        <b/>
        <i/>
        <sz val="9"/>
        <color rgb="FF000000"/>
        <rFont val="Trebuchet MS"/>
        <family val="2"/>
      </rPr>
      <t>Évaluation du risque liée à la procédure :</t>
    </r>
  </si>
  <si>
    <t>Risque lié à la procédure</t>
  </si>
  <si>
    <t>Sociétés</t>
  </si>
  <si>
    <t>Substances</t>
  </si>
  <si>
    <t>Type</t>
  </si>
  <si>
    <t>Date de demande</t>
  </si>
  <si>
    <t>Date d'octroi</t>
  </si>
  <si>
    <t>Date fin de validité</t>
  </si>
  <si>
    <t>Superficie en km²</t>
  </si>
  <si>
    <t>complexité de la procédure</t>
  </si>
  <si>
    <t>Nature de la procédure</t>
  </si>
  <si>
    <t>Changements affectant les procédures</t>
  </si>
  <si>
    <t>Volume des dossiers traités</t>
  </si>
  <si>
    <t xml:space="preserve">Société de Recherche et d’exploitation Minière (SOREMI) </t>
  </si>
  <si>
    <t>Fer</t>
  </si>
  <si>
    <t>Permis de recherche</t>
  </si>
  <si>
    <t>N/c</t>
  </si>
  <si>
    <t>Newco Mining sa</t>
  </si>
  <si>
    <t>Potasse</t>
  </si>
  <si>
    <t xml:space="preserve">Sotrane </t>
  </si>
  <si>
    <t>Polymétaux</t>
  </si>
  <si>
    <t>390 Km²</t>
  </si>
  <si>
    <t>ACR International</t>
  </si>
  <si>
    <t>1000 Km²</t>
  </si>
  <si>
    <t>Origins Exploration Congo SA</t>
  </si>
  <si>
    <t>Chakir Cuivre Congo Sarl</t>
  </si>
  <si>
    <t>Or</t>
  </si>
  <si>
    <t>SINTOUKOLA POTASH</t>
  </si>
  <si>
    <t>Permis d'exploitation</t>
  </si>
  <si>
    <t>UKCL DEVELOPMENT CONGO S.A</t>
  </si>
  <si>
    <t>264 Km²</t>
  </si>
  <si>
    <t>Cominco</t>
  </si>
  <si>
    <t>phosphates</t>
  </si>
  <si>
    <t>Société de Recherche et d’exploitation Minière (SOREMI)</t>
  </si>
  <si>
    <t>polymétaux</t>
  </si>
  <si>
    <t>783 Km²</t>
  </si>
  <si>
    <t xml:space="preserve">Sangha mining développent Sasu </t>
  </si>
  <si>
    <t>société de Transformation du bois</t>
  </si>
  <si>
    <t>grès</t>
  </si>
  <si>
    <t>Autorisation d'ouverture et d'exploitation d'une carrière</t>
  </si>
  <si>
    <t>0,01 km²</t>
  </si>
  <si>
    <t>latérite</t>
  </si>
  <si>
    <t>0,02 km²</t>
  </si>
  <si>
    <t>Famille Tchimpanana Tchikongo</t>
  </si>
  <si>
    <t>Sable</t>
  </si>
  <si>
    <t xml:space="preserve">Autorisation d'ouverture et d'exploitation d'une carrière </t>
  </si>
  <si>
    <t>0,0125 km²</t>
  </si>
  <si>
    <t>primex</t>
  </si>
  <si>
    <t>0,08 km²</t>
  </si>
  <si>
    <t>First Strong Services</t>
  </si>
  <si>
    <t xml:space="preserve">Autorisation d'exploitation de petite mine </t>
  </si>
  <si>
    <t>117 km²</t>
  </si>
  <si>
    <t>Dahua Développement Ressources Naturelles S.A. U</t>
  </si>
  <si>
    <t>quartz</t>
  </si>
  <si>
    <t>Autorisation d'exploitation semi-industrielle</t>
  </si>
  <si>
    <t>10,36 km²</t>
  </si>
  <si>
    <t>Thamani Mining Sarl</t>
  </si>
  <si>
    <t>cassitérite</t>
  </si>
  <si>
    <t>Autorisation de prospection</t>
  </si>
  <si>
    <t>54 km²</t>
  </si>
  <si>
    <t>Bird Advert</t>
  </si>
  <si>
    <t>137 km²</t>
  </si>
  <si>
    <t>140 km²</t>
  </si>
  <si>
    <t>SOG Congo Mining</t>
  </si>
  <si>
    <t>90 km²</t>
  </si>
  <si>
    <t>Eclair Mining Sarlu</t>
  </si>
  <si>
    <t>ASD Consulting Investment</t>
  </si>
  <si>
    <t>Gypse</t>
  </si>
  <si>
    <t>80 km²</t>
  </si>
  <si>
    <t>Sag Mines</t>
  </si>
  <si>
    <t>46 km²</t>
  </si>
  <si>
    <t>Entreprise de Général Service</t>
  </si>
  <si>
    <t>997 km²</t>
  </si>
  <si>
    <t>104 km²</t>
  </si>
  <si>
    <t>Atlas Mining</t>
  </si>
  <si>
    <t>78 km²</t>
  </si>
  <si>
    <t>Africa Minerais Compagny</t>
  </si>
  <si>
    <t>Manganèse</t>
  </si>
  <si>
    <t>26 km²</t>
  </si>
  <si>
    <t>Thamani Mining SARL</t>
  </si>
  <si>
    <t>203 km²</t>
  </si>
  <si>
    <t>société Touré Ibrahim Sarlu</t>
  </si>
  <si>
    <t>40 km²</t>
  </si>
  <si>
    <t>société Petal &amp; Co</t>
  </si>
  <si>
    <t>21 km²</t>
  </si>
  <si>
    <t>Km Idustrie Sarl</t>
  </si>
  <si>
    <t>135 km²</t>
  </si>
  <si>
    <t>Getrafm</t>
  </si>
  <si>
    <t>21 km² ,</t>
  </si>
  <si>
    <r>
      <t>-</t>
    </r>
    <r>
      <rPr>
        <sz val="7"/>
        <color rgb="FF000000"/>
        <rFont val="Times New Roman"/>
        <family val="1"/>
      </rPr>
      <t xml:space="preserve">       </t>
    </r>
    <r>
      <rPr>
        <b/>
        <i/>
        <sz val="9"/>
        <color rgb="FF000000"/>
        <rFont val="Trebuchet MS"/>
        <family val="2"/>
      </rPr>
      <t>Évaluation du risque liée à la capacité demandeur :</t>
    </r>
  </si>
  <si>
    <t>Risque lié à la capacité demandeur</t>
  </si>
  <si>
    <t>Propriété du demandeur</t>
  </si>
  <si>
    <t>nombre de permis détenus</t>
  </si>
  <si>
    <t>nature de la convention minière signée</t>
  </si>
  <si>
    <t>Historique du permis</t>
  </si>
  <si>
    <t>superficie du permis</t>
  </si>
  <si>
    <r>
      <t>-</t>
    </r>
    <r>
      <rPr>
        <sz val="7"/>
        <color rgb="FF000000"/>
        <rFont val="Times New Roman"/>
        <family val="1"/>
      </rPr>
      <t xml:space="preserve">       </t>
    </r>
    <r>
      <rPr>
        <b/>
        <i/>
        <sz val="9"/>
        <color rgb="FF000000"/>
        <rFont val="Trebuchet MS"/>
        <family val="2"/>
      </rPr>
      <t>Évaluation du risque liée à la fraude et la corruption :</t>
    </r>
  </si>
  <si>
    <t>Risque lié à la fraude et la corruption</t>
  </si>
  <si>
    <t>Structure de la propriété</t>
  </si>
  <si>
    <t>L’existence de PPE dans la propriété de l’entreprise</t>
  </si>
  <si>
    <t>La perception de la réputation</t>
  </si>
  <si>
    <t>Délais de traitement</t>
  </si>
  <si>
    <t>vulnérabilité du secteur</t>
  </si>
  <si>
    <r>
      <t>-</t>
    </r>
    <r>
      <rPr>
        <sz val="7"/>
        <color rgb="FF000000"/>
        <rFont val="Times New Roman"/>
        <family val="1"/>
      </rPr>
      <t xml:space="preserve">       </t>
    </r>
    <r>
      <rPr>
        <b/>
        <i/>
        <sz val="9"/>
        <color rgb="FF000000"/>
        <rFont val="Trebuchet MS"/>
        <family val="2"/>
      </rPr>
      <t>Scoring :</t>
    </r>
  </si>
  <si>
    <t xml:space="preserve">Échantillon retenu : Scoring global  &gt;= 1.5
</t>
  </si>
  <si>
    <t>Échantillon non retenu : Scoring global &lt;  1.5</t>
  </si>
  <si>
    <t>Score (Moyenne des notes)</t>
  </si>
  <si>
    <t>Sélection</t>
  </si>
  <si>
    <t xml:space="preserve">UKCL DEVELOPMENT CONGO </t>
  </si>
  <si>
    <r>
      <t>-</t>
    </r>
    <r>
      <rPr>
        <sz val="7"/>
        <color rgb="FF000000"/>
        <rFont val="Times New Roman"/>
        <family val="1"/>
      </rPr>
      <t xml:space="preserve">       </t>
    </r>
    <r>
      <rPr>
        <b/>
        <i/>
        <sz val="9"/>
        <color rgb="FF000000"/>
        <rFont val="Trebuchet MS"/>
        <family val="2"/>
      </rPr>
      <t>Échantillon retenu :</t>
    </r>
  </si>
  <si>
    <t>Texte d'attribution</t>
  </si>
  <si>
    <t>Missafou</t>
  </si>
  <si>
    <t>Décret  n°2021-500 du 07/12/2021</t>
  </si>
  <si>
    <t>Pika-Songho</t>
  </si>
  <si>
    <t>Décret  n°2021-501 du 07/12/2021</t>
  </si>
  <si>
    <t>Avima</t>
  </si>
  <si>
    <t>Loi n° 21-2022 du 18 mai 2022</t>
  </si>
  <si>
    <t>Badondo</t>
  </si>
  <si>
    <t>Loi n° 22-2022 du 18 mai 2022</t>
  </si>
  <si>
    <t>Nabeba</t>
  </si>
  <si>
    <t>Loi n° 23-2022 du 18 mai 2022</t>
  </si>
  <si>
    <t>Mandoro-sud</t>
  </si>
  <si>
    <t>Arrêté n° 25643 du 7 novembre 2022</t>
  </si>
  <si>
    <t>Mboukou-or</t>
  </si>
  <si>
    <t>Arrêté n° 25605 du 31 octobre 2022</t>
  </si>
  <si>
    <t xml:space="preserve">Mouboro </t>
  </si>
  <si>
    <t>Arrêté n° 25607 du 31 octobre 2022</t>
  </si>
  <si>
    <t xml:space="preserve">Lélali </t>
  </si>
  <si>
    <t>Arrêté n° 25608 du 31 octobre 2022</t>
  </si>
  <si>
    <t>Mvouara</t>
  </si>
  <si>
    <t>Arrêté n° 22039 du 9 novembre 2021</t>
  </si>
  <si>
    <t>MINISTERE DES HYDROCARBURES</t>
  </si>
  <si>
    <t>----------------</t>
  </si>
  <si>
    <t>DIRECTION GENERALE</t>
  </si>
  <si>
    <t>DES HYDROCARBURES</t>
  </si>
  <si>
    <t>-----------</t>
  </si>
  <si>
    <t>DIRECTION DE LA REGLEMENTATION</t>
  </si>
  <si>
    <t>ET DE LA TARIFICATION</t>
  </si>
  <si>
    <t>TABLEAU  DES PERMIS D'EXPLOITATION DOMAINE MINIER DES HYDROCARBURES 2021</t>
  </si>
  <si>
    <r>
      <rPr>
        <b/>
        <sz val="7"/>
        <color rgb="FFFFFFFF"/>
        <rFont val="Trebuchet MS"/>
        <family val="2"/>
      </rPr>
      <t>Permis de</t>
    </r>
    <r>
      <rPr>
        <b/>
        <sz val="7"/>
        <color rgb="FFFFFFFF"/>
        <rFont val="Trebuchet MS"/>
        <family val="2"/>
      </rPr>
      <t xml:space="preserve">
Recherche</t>
    </r>
  </si>
  <si>
    <r>
      <rPr>
        <b/>
        <sz val="7"/>
        <color rgb="FFFFFFFF"/>
        <rFont val="Trebuchet MS"/>
        <family val="2"/>
      </rPr>
      <t>Permis d'Exploitation</t>
    </r>
    <r>
      <rPr>
        <b/>
        <sz val="7"/>
        <color rgb="FFFFFFFF"/>
        <rFont val="Trebuchet MS"/>
        <family val="2"/>
      </rPr>
      <t xml:space="preserve">
et concession</t>
    </r>
  </si>
  <si>
    <r>
      <rPr>
        <b/>
        <sz val="7"/>
        <color rgb="FFFFFFFF"/>
        <rFont val="Trebuchet MS"/>
        <family val="2"/>
      </rPr>
      <t>Superficie</t>
    </r>
    <r>
      <rPr>
        <b/>
        <sz val="7"/>
        <color rgb="FFFFFFFF"/>
        <rFont val="Trebuchet MS"/>
        <family val="2"/>
      </rPr>
      <t xml:space="preserve">
Km²</t>
    </r>
  </si>
  <si>
    <t>Textes attributifs</t>
  </si>
  <si>
    <r>
      <rPr>
        <b/>
        <sz val="7"/>
        <color rgb="FFFFFFFF"/>
        <rFont val="Trebuchet MS"/>
        <family val="2"/>
      </rPr>
      <t>Origine</t>
    </r>
    <r>
      <rPr>
        <b/>
        <sz val="7"/>
        <color rgb="FFFFFFFF"/>
        <rFont val="Trebuchet MS"/>
        <family val="2"/>
      </rPr>
      <t xml:space="preserve">
de validité</t>
    </r>
  </si>
  <si>
    <t>Fin de validité</t>
  </si>
  <si>
    <t>Participation %</t>
  </si>
  <si>
    <t>Observations</t>
  </si>
  <si>
    <t>Titulaire</t>
  </si>
  <si>
    <t>associé</t>
  </si>
  <si>
    <t>(s)</t>
  </si>
  <si>
    <t>opérateur</t>
  </si>
  <si>
    <r>
      <t xml:space="preserve">Emeraude  </t>
    </r>
    <r>
      <rPr>
        <b/>
        <sz val="7"/>
        <color rgb="FF000000"/>
        <rFont val="Trebuchet MS"/>
        <family val="2"/>
      </rPr>
      <t>II</t>
    </r>
  </si>
  <si>
    <t>328,3 km²</t>
  </si>
  <si>
    <t>Décret n° 2019-353 du 30 novembre 2019</t>
  </si>
  <si>
    <t>Perenco Congo     15,612 %</t>
  </si>
  <si>
    <t>congorep             69,3800 %</t>
  </si>
  <si>
    <t>Nouvelle attribution</t>
  </si>
  <si>
    <t>SNPC             15,0038 %</t>
  </si>
  <si>
    <t>Likouala  ( C )</t>
  </si>
  <si>
    <t>Décret n° 78-416 du 27 mai 1978</t>
  </si>
  <si>
    <t>Congorep</t>
  </si>
  <si>
    <t>congorep               65 %</t>
  </si>
  <si>
    <t>Yanga- sendji ( C)</t>
  </si>
  <si>
    <t>Décret n° 79-659 du 1/12 /1979</t>
  </si>
  <si>
    <t>Tep Congo</t>
  </si>
  <si>
    <t>Tep Congo             65 %</t>
  </si>
  <si>
    <t>CPP du 23/11 /1995</t>
  </si>
  <si>
    <t>Ex PNGF</t>
  </si>
  <si>
    <t>Tchibouela  II (P,E)</t>
  </si>
  <si>
    <t>Décret n° 2017-38 du 25 mars 2017</t>
  </si>
  <si>
    <t>1er janvier 2015</t>
  </si>
  <si>
    <t>HEMLA</t>
  </si>
  <si>
    <t>Perenco                 40 %</t>
  </si>
  <si>
    <t>KONTINENT</t>
  </si>
  <si>
    <t>Petro Congo</t>
  </si>
  <si>
    <t>Tchendo II (P,E)</t>
  </si>
  <si>
    <t>Décret n° 2017-37 du 25 mars 2017</t>
  </si>
  <si>
    <t>Ex Madingo</t>
  </si>
  <si>
    <t>Loango II (P.E)</t>
  </si>
  <si>
    <t>Décret n° 2014-186 du 30 avril 2014</t>
  </si>
  <si>
    <t>1er Octobre 2013</t>
  </si>
  <si>
    <t>SNPC 100 %</t>
  </si>
  <si>
    <t>Zatchi II (P,E)</t>
  </si>
  <si>
    <t>Décret n° 2014-187 du 30 avril 2014</t>
  </si>
  <si>
    <t>IKalou /Ikalou sud
(Pex)</t>
  </si>
  <si>
    <t>Décret n° 2020-598 du 20 novembre 2020</t>
  </si>
  <si>
    <t>SNPC  15 %</t>
  </si>
  <si>
    <t>ENI Congo              85 %</t>
  </si>
  <si>
    <t>l'entré de la SNPC</t>
  </si>
  <si>
    <t>Ex MTPS</t>
  </si>
  <si>
    <t>PEGASE</t>
  </si>
  <si>
    <t>Décret n° 2007-419 du 28 septembre 2007</t>
  </si>
  <si>
    <t>TEP Congo</t>
  </si>
  <si>
    <t>ENI Congo
ESSO</t>
  </si>
  <si>
    <t>30 %
30 %</t>
  </si>
  <si>
    <t>TEP Congo             40 %</t>
  </si>
  <si>
    <t>sous moratoire
sortie d'Esso</t>
  </si>
  <si>
    <t>Moho Bilondo (P,E)</t>
  </si>
  <si>
    <t>Décret n° 2005-278 du 24 juin 2005</t>
  </si>
  <si>
    <t>Chevron</t>
  </si>
  <si>
    <t>Tep Congo              53,5%</t>
  </si>
  <si>
    <t>31,5%,</t>
  </si>
  <si>
    <t>Ex Haute Mer</t>
  </si>
  <si>
    <t>Nkossa (Pex)</t>
  </si>
  <si>
    <t>Décret n°92/323 du 24/ 06/1992</t>
  </si>
  <si>
    <t>15%,</t>
  </si>
  <si>
    <t>Tep Congo              53,5 %</t>
  </si>
  <si>
    <t>Expiration iminente du permis</t>
  </si>
  <si>
    <t>Nsoko II (P,E)</t>
  </si>
  <si>
    <t>Décret n° 2019 - 354 du 30/11/2019</t>
  </si>
  <si>
    <t>Tep Congo             53,5%</t>
  </si>
  <si>
    <t>Ex Marine VII</t>
  </si>
  <si>
    <t>Kitina II (P,E)</t>
  </si>
  <si>
    <t>Décret n° 2014-191 du  30 avril 2014</t>
  </si>
  <si>
    <t>1er Janvier 2014</t>
  </si>
  <si>
    <t>SNPC
AOGC</t>
  </si>
  <si>
    <t>38 %
10 %</t>
  </si>
  <si>
    <t>ENI Congo              52 %</t>
  </si>
  <si>
    <t>Djambala II (P,E)</t>
  </si>
  <si>
    <t>Décret n° 2014-188 du  30 avril 2014</t>
  </si>
  <si>
    <t>ENI Congo               50 %</t>
  </si>
  <si>
    <t>Ex Marine VI</t>
  </si>
  <si>
    <t>Foukanda II (P,E)</t>
  </si>
  <si>
    <t>Décret n° 2014-189 du 30 avril 2014</t>
  </si>
  <si>
    <t>ENI Congo               58 %</t>
  </si>
  <si>
    <t>Mwafi II (P,E)</t>
  </si>
  <si>
    <t>Décret n° 2014-190 du 30 avril 2014</t>
  </si>
  <si>
    <t>kouilou</t>
  </si>
  <si>
    <t>kouakouala (P,E)</t>
  </si>
  <si>
    <t>Décret n° 97-67 du 04 avril 1997
md Décret n° 2008 -934 du 31 décembre 2008</t>
  </si>
  <si>
    <t>Buren SNPC</t>
  </si>
  <si>
    <t>25 %
25 %</t>
  </si>
  <si>
    <t>Prorogation  pour 5 ans</t>
  </si>
  <si>
    <t>Mboundi (P,E)</t>
  </si>
  <si>
    <t>Décret n° 2002-248 du 15 juillet 2002
md Décret n° 2005 - 638 du 30 novembre 2005</t>
  </si>
  <si>
    <t>37 %
17 %</t>
  </si>
  <si>
    <t>ENI Congo                46 %</t>
  </si>
  <si>
    <t>PEX</t>
  </si>
  <si>
    <t>kombi-Likalala-</t>
  </si>
  <si>
    <t>SNPC
Petro Congo AOGC</t>
  </si>
  <si>
    <r>
      <t xml:space="preserve">Libondo  </t>
    </r>
    <r>
      <rPr>
        <b/>
        <sz val="7"/>
        <color rgb="FF000000"/>
        <rFont val="Trebuchet MS"/>
        <family val="2"/>
      </rPr>
      <t>II</t>
    </r>
  </si>
  <si>
    <t>Décret n° 2020 - 113  du 18 avril 2020</t>
  </si>
  <si>
    <t>Perenco Congo            55 %</t>
  </si>
  <si>
    <t>SNPC    15 %, HEMLA     20 % ,</t>
  </si>
  <si>
    <t>Tchibeli-Litanzi II</t>
  </si>
  <si>
    <t>Décret n° 2017 - 39 du 25 mars 2017</t>
  </si>
  <si>
    <t>KONTINENT  10 %,  AOGC  10 %</t>
  </si>
  <si>
    <t>Perenco Congo         40 %</t>
  </si>
  <si>
    <t>Nouvelle atribution</t>
  </si>
  <si>
    <t>Petro  Congo                    5 %</t>
  </si>
  <si>
    <t>Pointe-indienne (P,E)</t>
  </si>
  <si>
    <t>Décret n° 2013 - 377 du 19 juillet 2013</t>
  </si>
  <si>
    <t>SNPC       20 %, Petroleum 13  %
Ifouret          12 %</t>
  </si>
  <si>
    <t>AOGC                      55 %</t>
  </si>
  <si>
    <t>Ex Marine I</t>
  </si>
  <si>
    <t>Yombo-Masseko</t>
  </si>
  <si>
    <t>Décret n° 2016 - 50 du 23 février 2016</t>
  </si>
  <si>
    <t>1er Janvier 2015</t>
  </si>
  <si>
    <t>SNPC                            39 %
Petro Congo               18,5 %</t>
  </si>
  <si>
    <t>Perenco Congo     42,5%</t>
  </si>
  <si>
    <r>
      <t xml:space="preserve">Ex Marine </t>
    </r>
    <r>
      <rPr>
        <b/>
        <sz val="7"/>
        <color rgb="FF000000"/>
        <rFont val="Trebuchet MS"/>
        <family val="2"/>
      </rPr>
      <t>III</t>
    </r>
  </si>
  <si>
    <t>Tilapia (P,E)</t>
  </si>
  <si>
    <t>Ex Marine X</t>
  </si>
  <si>
    <t>Awa Paloukou (P,E)</t>
  </si>
  <si>
    <t>Décret n° 2005 - 308 du 20 juil.2005
md Decret n°2006 - 187 du 19 mai 2006</t>
  </si>
  <si>
    <t>SNPC                          10 %</t>
  </si>
  <si>
    <t>ENI Congo               90 %</t>
  </si>
  <si>
    <t>KOUILOU</t>
  </si>
  <si>
    <r>
      <t xml:space="preserve">Mengo-Kundi-Bindi </t>
    </r>
    <r>
      <rPr>
        <b/>
        <sz val="7"/>
        <color rgb="FF000000"/>
        <rFont val="Trebuchet MS"/>
        <family val="2"/>
      </rPr>
      <t>II</t>
    </r>
  </si>
  <si>
    <t>Décret n° 2017 - 421 du 13 novembre 2017
md Décret n°2021-539 du 14 décembre 2021</t>
  </si>
  <si>
    <t>Trident OGX 30 %
Orion Group S.A 10 %</t>
  </si>
  <si>
    <t>SNPC    60 %</t>
  </si>
  <si>
    <t>Nouvelle association</t>
  </si>
  <si>
    <r>
      <t xml:space="preserve">Loufika - Tioni </t>
    </r>
    <r>
      <rPr>
        <b/>
        <sz val="7"/>
        <color rgb="FF000000"/>
        <rFont val="Trebuchet MS"/>
        <family val="2"/>
      </rPr>
      <t>II</t>
    </r>
  </si>
  <si>
    <t>Décret n° 2020-600 du 20 novembre 2020</t>
  </si>
  <si>
    <t>SONAREP 85%</t>
  </si>
  <si>
    <t>SNPC 15%</t>
  </si>
  <si>
    <t>Nouvelle Attribution</t>
  </si>
  <si>
    <r>
      <t xml:space="preserve">Zingali </t>
    </r>
    <r>
      <rPr>
        <b/>
        <sz val="7"/>
        <color rgb="FF000000"/>
        <rFont val="Trebuchet MS"/>
        <family val="2"/>
      </rPr>
      <t>II</t>
    </r>
  </si>
  <si>
    <t>Décret n° 2020–599 du 20 novembre 2020</t>
  </si>
  <si>
    <t>Ex Marine XII</t>
  </si>
  <si>
    <t>Litchendjili</t>
  </si>
  <si>
    <t>Décret n° 2013 - 48 du 06 février 2013</t>
  </si>
  <si>
    <t>06-févr 2013</t>
  </si>
  <si>
    <t>SNPC                          10 %
NEW AGE                   25 %</t>
  </si>
  <si>
    <t>ENI Congo              65 %</t>
  </si>
  <si>
    <t>Néné-Banga</t>
  </si>
  <si>
    <t>Décret n° 2014 - 182 du 30 avril 2014</t>
  </si>
  <si>
    <t>SNPC                          10 %
NEW AGE                  25 %</t>
  </si>
  <si>
    <t>Minsala (Pex)</t>
  </si>
  <si>
    <t>Décret n° 2017 - 482 du 19 décembre 2017</t>
  </si>
  <si>
    <t>SNPC                              10 %
Lukoil                       25 %</t>
  </si>
  <si>
    <t>Eni Congo           65 %</t>
  </si>
  <si>
    <t>Nkala (Pex)</t>
  </si>
  <si>
    <t>Décret n° 2017 - 478 du 19 décembre 2017</t>
  </si>
  <si>
    <t>SNPC                              10 %
Lukoil                        25 %</t>
  </si>
  <si>
    <t>Sounda</t>
  </si>
  <si>
    <t>Décret n°2015 - 411 du 22 Avril 2015</t>
  </si>
  <si>
    <t>SNPC                               15 %</t>
  </si>
  <si>
    <t>Pelfaco                     85 %</t>
  </si>
  <si>
    <t>KAYO</t>
  </si>
  <si>
    <t>Banga Kayo</t>
  </si>
  <si>
    <t>Décret n° 2016 - 240 du 23 aout 2016</t>
  </si>
  <si>
    <t>23 Aout 2016</t>
  </si>
  <si>
    <t>22 Aout 2036</t>
  </si>
  <si>
    <t>Wing Wah</t>
  </si>
  <si>
    <t>SNPC                        15 %</t>
  </si>
  <si>
    <t>Wing wah             85 %</t>
  </si>
  <si>
    <t>Lidongo     (Pex)</t>
  </si>
  <si>
    <t>Décret n° 2016-270 du 26 septembre 2016</t>
  </si>
  <si>
    <t>AOGC                      13,11  %
SNPC                        15 %</t>
  </si>
  <si>
    <t>Mercuria              71,39 %</t>
  </si>
  <si>
    <t>extention de 28.5 km²
de la zone du permis en cours</t>
  </si>
  <si>
    <t>Lideka    (Pex)</t>
  </si>
  <si>
    <t>Décret n° 2017 - 480 du 19 décembre 2017</t>
  </si>
  <si>
    <t>Mercuria               71,89 %</t>
  </si>
  <si>
    <t>Marine XI</t>
  </si>
  <si>
    <t>Loubana   (Pex)</t>
  </si>
  <si>
    <t>Décret n° 2017 - 481 du 19 décembre 2017</t>
  </si>
  <si>
    <t>AOGC                       13,11  %
SNPC                         15 %</t>
  </si>
  <si>
    <t>Mercuria             40,39 %</t>
  </si>
  <si>
    <t>Viodo       (Pex)</t>
  </si>
  <si>
    <t>Décret n° 2017 - 479 du 19 décembre 2017</t>
  </si>
  <si>
    <t>AOGC                        13,11  %
WNR                           31,5 %
SNPC                          15 %</t>
  </si>
  <si>
    <t>Mercuria                71,89 %</t>
  </si>
  <si>
    <t>Kayo</t>
  </si>
  <si>
    <t>Marine XXVII</t>
  </si>
  <si>
    <t>Permis d'exploitation industrielle</t>
  </si>
  <si>
    <t>Nom Société</t>
  </si>
  <si>
    <t>Matricule fiscale</t>
  </si>
  <si>
    <t>Adresse physique</t>
  </si>
  <si>
    <t>Date de la demande</t>
  </si>
  <si>
    <t>Nature du minerai</t>
  </si>
  <si>
    <t>Date d’attribution</t>
  </si>
  <si>
    <t>Date de fin de validité</t>
  </si>
  <si>
    <t>Permis/superficie</t>
  </si>
  <si>
    <t>Region/Département</t>
  </si>
  <si>
    <t>N° Décret</t>
  </si>
  <si>
    <t>MPD Congo</t>
  </si>
  <si>
    <t>M21000000173401J</t>
  </si>
  <si>
    <t>Q OCH Moungali III, case C4-37</t>
  </si>
  <si>
    <t>Zanaga 499,3 km2</t>
  </si>
  <si>
    <t>Lékoumou</t>
  </si>
  <si>
    <t>N°2014-443 du 12/08/2014</t>
  </si>
  <si>
    <t>Sangha Mining</t>
  </si>
  <si>
    <t>Non disponible</t>
  </si>
  <si>
    <t>Nom disponible</t>
  </si>
  <si>
    <t>Nabeba 386 km2</t>
  </si>
  <si>
    <t>Sangha</t>
  </si>
  <si>
    <t>N°2020-647 du 30/11/2020</t>
  </si>
  <si>
    <t>Sapro</t>
  </si>
  <si>
    <t>Mayoko-Lékoumou</t>
  </si>
  <si>
    <t>Niari</t>
  </si>
  <si>
    <t xml:space="preserve">N°2013-403 du du
9/08/2013
</t>
  </si>
  <si>
    <t>Congo Mining permis retiré</t>
  </si>
  <si>
    <t>Mayoko-Moussondji 615,5 km2</t>
  </si>
  <si>
    <t>N°2014-165 du 24/04/2014</t>
  </si>
  <si>
    <t>Sino Congo Resource</t>
  </si>
  <si>
    <t>Bikélé</t>
  </si>
  <si>
    <t>N°2015-976 du 07/12/2015</t>
  </si>
  <si>
    <t>Nom dosponible</t>
  </si>
  <si>
    <t>Avima 784,7 km2</t>
  </si>
  <si>
    <t>M2010110000656074</t>
  </si>
  <si>
    <t>B.P : 282-P/N</t>
  </si>
  <si>
    <t>03 oct. 2014</t>
  </si>
  <si>
    <t>Phosphate</t>
  </si>
  <si>
    <t>Hinda 263,68 km2</t>
  </si>
  <si>
    <t>Kouilou</t>
  </si>
  <si>
    <t>N°2015-975 du 07/12/2015</t>
  </si>
  <si>
    <t>Villa 494, bloc16,Qtier Tchikobo</t>
  </si>
  <si>
    <t>242 06 654 62 74</t>
  </si>
  <si>
    <t>Sintoukola Potash</t>
  </si>
  <si>
    <t>M2008110001053</t>
  </si>
  <si>
    <t>Avenue Charles de Gaulle, Immeuble Atlantique PNR</t>
  </si>
  <si>
    <t>8 aout 2038</t>
  </si>
  <si>
    <t>Kola 204,52 km2</t>
  </si>
  <si>
    <t>N°2013-412 du 09/08/2013</t>
  </si>
  <si>
    <t>Dougou 451 km2</t>
  </si>
  <si>
    <t>N°2017-139 du 9 mai 2017</t>
  </si>
  <si>
    <t>Luyan des mines</t>
  </si>
  <si>
    <t>M2010110000272086</t>
  </si>
  <si>
    <t>Immeuble YOKA Bernard, la Coupole, 4eme étage BZV</t>
  </si>
  <si>
    <t>Sels de Potasse</t>
  </si>
  <si>
    <t>Mboukoumassi 242 km2</t>
  </si>
  <si>
    <t>N°2015-103 du 13/01/2015</t>
  </si>
  <si>
    <t>M2006110000580156</t>
  </si>
  <si>
    <t>Base soremi vindoulou, RN1</t>
  </si>
  <si>
    <t>Boko-Songho 784 km2</t>
  </si>
  <si>
    <t>Bouenza</t>
  </si>
  <si>
    <t>N°2007-289 du 31/05/2007</t>
  </si>
  <si>
    <t>B.P 313 P/N</t>
  </si>
  <si>
    <t>Yanga-koubenza 696 km2</t>
  </si>
  <si>
    <t>N°2007-288 du 31/05/2007</t>
  </si>
  <si>
    <t>MPC</t>
  </si>
  <si>
    <t>Mengo 136 km2</t>
  </si>
  <si>
    <t>N°2008-74  du 03/04/2008</t>
  </si>
  <si>
    <t>LULU DE MINES</t>
  </si>
  <si>
    <t>M2012110001328073</t>
  </si>
  <si>
    <t>269 Avenue du jardin d’essaie, Q Télévision Makélékélé BZV</t>
  </si>
  <si>
    <t>Mindouli 142 km2</t>
  </si>
  <si>
    <t>Pool</t>
  </si>
  <si>
    <t>N°2011-472 du 20/07/2011</t>
  </si>
  <si>
    <t>269 Avenue du jardin d’essaie, Q Télévision</t>
  </si>
  <si>
    <t>M’passa-Moubiri 230 km2</t>
  </si>
  <si>
    <t>N°2011-471 du 20 juillet 2011</t>
  </si>
  <si>
    <t>fer</t>
  </si>
  <si>
    <t>Badondo 998 km2</t>
  </si>
  <si>
    <t>N°2020-646 du 30 novembre 2020</t>
  </si>
  <si>
    <t>UKCL Development Congo</t>
  </si>
  <si>
    <t>02 sep.2019</t>
  </si>
  <si>
    <t>potasse</t>
  </si>
  <si>
    <t>Manenga 263,68 km2</t>
  </si>
  <si>
    <t>N°2021-502 du 7 décembre 2021</t>
  </si>
  <si>
    <t>Autorisation des petites mines</t>
  </si>
  <si>
    <t>Numéro de Licence</t>
  </si>
  <si>
    <t>Nom autorisation</t>
  </si>
  <si>
    <t>Substance</t>
  </si>
  <si>
    <t>Région</t>
  </si>
  <si>
    <t>Superficie en Km2</t>
  </si>
  <si>
    <t>Adresse de la société</t>
  </si>
  <si>
    <t>Numéro d'identification Fiscale</t>
  </si>
  <si>
    <t>Statut</t>
  </si>
  <si>
    <t>Etat des titres</t>
  </si>
  <si>
    <t>SOCAMIRALE</t>
  </si>
  <si>
    <t>3328/MMG/CAB du 18/02/2020</t>
  </si>
  <si>
    <t>Expl.Ouanda-Mpassa</t>
  </si>
  <si>
    <t>Kimba</t>
  </si>
  <si>
    <t>225 , Avenue des trois martyrs, Ouenzé Brazzaville</t>
  </si>
  <si>
    <t>actif</t>
  </si>
  <si>
    <t xml:space="preserve">Cession </t>
  </si>
  <si>
    <t>Master Mining</t>
  </si>
  <si>
    <t>3329/MMG/CAB du 18/02/2020</t>
  </si>
  <si>
    <t>Expl.Mitari-Dzouila</t>
  </si>
  <si>
    <t xml:space="preserve">1928 , rue de la barrière ASECNA Plateau des 15 ans  Brazzaville. </t>
  </si>
  <si>
    <t>en veilleuse</t>
  </si>
  <si>
    <t>attribution</t>
  </si>
  <si>
    <t>Dahua Développement</t>
  </si>
  <si>
    <t>7597/MMG/CAB du 16/07/2020</t>
  </si>
  <si>
    <t xml:space="preserve">Expl.Louvoulou </t>
  </si>
  <si>
    <t>Parcelle 120 bloc 30 section T-Mpila sans fil Brazzaville</t>
  </si>
  <si>
    <t>Guided By Grace Ministries</t>
  </si>
  <si>
    <t>8608/MMG/CAB du 05/08/2020</t>
  </si>
  <si>
    <t xml:space="preserve">Expl.Malemba </t>
  </si>
  <si>
    <t xml:space="preserve">136, route Socoprise, BP 4062 Tél 066424588 </t>
  </si>
  <si>
    <t>Attribution</t>
  </si>
  <si>
    <t>Congolaise Industrielle et Minière</t>
  </si>
  <si>
    <t>3330/MMG/CAB 18/02/2020</t>
  </si>
  <si>
    <t>Expl. Mikata</t>
  </si>
  <si>
    <t>BOUENZA</t>
  </si>
  <si>
    <t>N°12 rue du Poisson salé-Mpila-Brazzaville</t>
  </si>
  <si>
    <t>SOG CONGO MINING</t>
  </si>
  <si>
    <t>3916/MMG/CAB 21/02/2020</t>
  </si>
  <si>
    <t>Expl. Lélali</t>
  </si>
  <si>
    <t>97,rue Campement Ouenzé Beazzaville</t>
  </si>
  <si>
    <t>3912/MMG/CAB du 21/02/2020</t>
  </si>
  <si>
    <t>Expl. Mbaka</t>
  </si>
  <si>
    <t>or</t>
  </si>
  <si>
    <t>97,rue Campement Ouenzé Brazzaville</t>
  </si>
  <si>
    <t>3913/MMG/CAB du 21/02/2020</t>
  </si>
  <si>
    <t>Expl.Makabala</t>
  </si>
  <si>
    <t xml:space="preserve"> 97,rue Campement Ouenzé Brazzaville</t>
  </si>
  <si>
    <t>3914/MMG/CAB du 21/02/2020</t>
  </si>
  <si>
    <t>Expl. Oyombo</t>
  </si>
  <si>
    <t>SOG MINING CONGO</t>
  </si>
  <si>
    <t>3915/MMG/CAB du 21/02/2020</t>
  </si>
  <si>
    <t>Expl. Nzabi</t>
  </si>
  <si>
    <t>97,rue Campement  Ouenzé Brazzaville</t>
  </si>
  <si>
    <t>AFRINOV</t>
  </si>
  <si>
    <t>7219/MMG/CAB du 13/07/2020</t>
  </si>
  <si>
    <t>Expl. Boubissi</t>
  </si>
  <si>
    <t>1023rue Mpouya Ouenzé  Brazzaville</t>
  </si>
  <si>
    <t>14339/MMG/CAB du 06/11/2020</t>
  </si>
  <si>
    <t>Expl.Ntima</t>
  </si>
  <si>
    <t>14340/MMG/CAB du 06/11/2020</t>
  </si>
  <si>
    <t>Expl. Louboumou</t>
  </si>
  <si>
    <t>14341/MMG/CAB du 06/11/2020</t>
  </si>
  <si>
    <t>Expl. Mboté</t>
  </si>
  <si>
    <t>Congo Yuan Wang Investment</t>
  </si>
  <si>
    <t>19 /MMG/CAB</t>
  </si>
  <si>
    <t>Expl.Ellen 1</t>
  </si>
  <si>
    <t>SANGHA</t>
  </si>
  <si>
    <t>1 ,98</t>
  </si>
  <si>
    <t xml:space="preserve"> 35 rue Enyellé,Ouenzé Brazzaville</t>
  </si>
  <si>
    <t xml:space="preserve">  du 14 /01/2021</t>
  </si>
  <si>
    <t>LONG JI-CONGO SARL</t>
  </si>
  <si>
    <t>1832/MMG/CAB du 19/02/2021</t>
  </si>
  <si>
    <t>Expl. Lefou 1</t>
  </si>
  <si>
    <t>Immeuble Tangu center-face lycée Poaty Bernard ,Pointe-Noire</t>
  </si>
  <si>
    <t>1833/MMG/CAB du 19/02/2021</t>
  </si>
  <si>
    <t>Expl.Lefou 2</t>
  </si>
  <si>
    <t>Kimin-Congo</t>
  </si>
  <si>
    <t>6397/MMG/CAB du 07/04/2021</t>
  </si>
  <si>
    <t>Expl. Omboye</t>
  </si>
  <si>
    <t>74,avenue Maréchal Lyautey,cente ville-Brazzaville</t>
  </si>
  <si>
    <t>Afrinov</t>
  </si>
  <si>
    <t>9259/MMG/CAB du 10/05/2021</t>
  </si>
  <si>
    <t>Expl. Tséké-Maleké</t>
  </si>
  <si>
    <t>1023 rue Mpouya Ouenzé Brazzaville</t>
  </si>
  <si>
    <t>9260/MMG/CAB du 10/05/2021</t>
  </si>
  <si>
    <t>Expl. Lissoukou</t>
  </si>
  <si>
    <t>21298/MIMG/CAB du 14/06/2021</t>
  </si>
  <si>
    <t>Expl. Ellen Zone B</t>
  </si>
  <si>
    <t>35 rue Enyellé,Ouenzé Brazzaville</t>
  </si>
  <si>
    <t>21299/MIMG/CAB du 14/06/2021</t>
  </si>
  <si>
    <t>Expl. Ellen Zone A</t>
  </si>
  <si>
    <t>Moyenne Industrie Minière du Congo SARL</t>
  </si>
  <si>
    <t>21374/MIMG/CAB DU 29/07/2021</t>
  </si>
  <si>
    <t>Expl. BIDOUMOU NDAMA II</t>
  </si>
  <si>
    <t>05 rue Marcel Boula quartier Mboma Ouesso-Sangha</t>
  </si>
  <si>
    <t>21375/MMG/CAB du 29/07/2021</t>
  </si>
  <si>
    <t>Expl.BIDOUMOU NDAMA I</t>
  </si>
  <si>
    <t>Mines Aurifères et Carrières du Congo</t>
  </si>
  <si>
    <t>21414/MIMG/CAB du 19/08/2021</t>
  </si>
  <si>
    <t>Expl.LOA ALA-JUB</t>
  </si>
  <si>
    <t>Bloc 04,MEDICIS TLEMA Bacongo,Brazzaville</t>
  </si>
  <si>
    <t>21416/MIMG/CAB du 19/08/2021</t>
  </si>
  <si>
    <t>Expl. TABORA- ALANGONG</t>
  </si>
  <si>
    <t>21417/MIMG/CAB du 19/08/2021</t>
  </si>
  <si>
    <t>Expl. FLOBOUD-ALANGONG</t>
  </si>
  <si>
    <t>HOTEP CONGO SARL</t>
  </si>
  <si>
    <t>21418/MIMG/CAB du 19/08/2021</t>
  </si>
  <si>
    <t>Expl. Makok</t>
  </si>
  <si>
    <t>02,rue Mayoko,Talangai Brazzaville</t>
  </si>
  <si>
    <t>21425/MIMG/CAB du 19/08/2021</t>
  </si>
  <si>
    <t>Expl. Kimboto</t>
  </si>
  <si>
    <t>12 rue du poisson salé ,Mpila Brazzaville</t>
  </si>
  <si>
    <t>NYANGA- CONGO</t>
  </si>
  <si>
    <t>22236/MIMG/CAB du 09/12/2021</t>
  </si>
  <si>
    <t>Expl.Loundji</t>
  </si>
  <si>
    <t>12 rue Bakouma Roger Mfilou Brazzaville</t>
  </si>
  <si>
    <t>22237/MIMG/CAB du 09/12/2021</t>
  </si>
  <si>
    <t>Expl. Ikalou</t>
  </si>
  <si>
    <t>SONECO S.A</t>
  </si>
  <si>
    <t>22239/MIMG/CAB du 09/12/2021</t>
  </si>
  <si>
    <t>Expl. Ngonaka</t>
  </si>
  <si>
    <t>NIARI</t>
  </si>
  <si>
    <t>Africa Mining Devellopement</t>
  </si>
  <si>
    <t>22436/MIMG/CAB du 14/12/2021</t>
  </si>
  <si>
    <t>Expl. Malima</t>
  </si>
  <si>
    <t xml:space="preserve">Centre- ville Pointe-Noire vers l’ école primaire Tchikaya tél :04011 11 11 </t>
  </si>
  <si>
    <t>22597/MIMG/CAB du 30/12/2021</t>
  </si>
  <si>
    <t>Expl. Ouab</t>
  </si>
  <si>
    <t>62 Rue Banda Poto-Poto Brazzaville</t>
  </si>
  <si>
    <t>23 novemvre 2021</t>
  </si>
  <si>
    <t>Autorisation artisans</t>
  </si>
  <si>
    <t>SITE d'exploitation (Chantier)</t>
  </si>
  <si>
    <t>Localité/District</t>
  </si>
  <si>
    <t>Nom(S) artisans</t>
  </si>
  <si>
    <t>Observation</t>
  </si>
  <si>
    <t>Manga</t>
  </si>
  <si>
    <t>Yaya-Niari</t>
  </si>
  <si>
    <t>Nzonza Mxime</t>
  </si>
  <si>
    <t>Village Tchomano</t>
  </si>
  <si>
    <t>Tsiaki-Bouenza</t>
  </si>
  <si>
    <t>Boueya Nasson</t>
  </si>
  <si>
    <t>Loufoula</t>
  </si>
  <si>
    <t>Kimpessi-Mvouti</t>
  </si>
  <si>
    <t>Eboke nee Ossombo Ouganda Rufine</t>
  </si>
  <si>
    <t>D6</t>
  </si>
  <si>
    <t>Dimonica-Mvouti</t>
  </si>
  <si>
    <t>Oulounga</t>
  </si>
  <si>
    <t>Madingo-Kayes</t>
  </si>
  <si>
    <t>Makaya Georges</t>
  </si>
  <si>
    <t>Riviere Loukoula</t>
  </si>
  <si>
    <t>Mvouti-Kouilou</t>
  </si>
  <si>
    <t>Kindara Ezekiel</t>
  </si>
  <si>
    <t xml:space="preserve">Kimbembe Gildas Armel Rodrigue </t>
  </si>
  <si>
    <t>Mobe-Mbeing</t>
  </si>
  <si>
    <t>Souanke-Sangha</t>
  </si>
  <si>
    <t xml:space="preserve">Meyang Clementine </t>
  </si>
  <si>
    <t>Obouya</t>
  </si>
  <si>
    <t>Kélé-Cuvette-Ouest</t>
  </si>
  <si>
    <t>Taty Bantsimba Regis Yves</t>
  </si>
  <si>
    <t>Pounga</t>
  </si>
  <si>
    <t>Mokeko-Sangha</t>
  </si>
  <si>
    <t>Meya Nazola Armand</t>
  </si>
  <si>
    <t>Moulengo-Ntombomanianga</t>
  </si>
  <si>
    <t>Loumo-Pool</t>
  </si>
  <si>
    <t>Nombo Divin</t>
  </si>
  <si>
    <t>Bidoua</t>
  </si>
  <si>
    <t>Sibiti-Lekoumou</t>
  </si>
  <si>
    <t>Okiah Pascal</t>
  </si>
  <si>
    <t>Diamant</t>
  </si>
  <si>
    <t>Mboka</t>
  </si>
  <si>
    <t>Ngabe-Pool</t>
  </si>
  <si>
    <t>Olingou Alain Sosthene</t>
  </si>
  <si>
    <t>La foret kaoke</t>
  </si>
  <si>
    <t>Mouandzibi Ndinga Paul Nestor</t>
  </si>
  <si>
    <t>Village Bada</t>
  </si>
  <si>
    <t>Kakamoeka-Kouilou</t>
  </si>
  <si>
    <t>Loulendo Giovanni Buchard</t>
  </si>
  <si>
    <t>Marigot Ekouye</t>
  </si>
  <si>
    <t>Buop Andre Benjamin</t>
  </si>
  <si>
    <t>Permis de recherche 2021</t>
  </si>
  <si>
    <t>Nature du titre</t>
  </si>
  <si>
    <t>Nom de la Société</t>
  </si>
  <si>
    <t>Matricule fiscal</t>
  </si>
  <si>
    <t>Date d'attribution</t>
  </si>
  <si>
    <t>Superficie</t>
  </si>
  <si>
    <t>Référence et d'attribution</t>
  </si>
  <si>
    <t>Nom du Permis</t>
  </si>
  <si>
    <t>Région/Département</t>
  </si>
  <si>
    <t>Société d'Exploitation Minière Dong Ya</t>
  </si>
  <si>
    <t>Bloc 4, Parcelle 7069 bis, derrière l’Ambassade des États-Unis, Brazzaville</t>
  </si>
  <si>
    <t>Décret n° 2019 -183</t>
  </si>
  <si>
    <t>Ngoungui</t>
  </si>
  <si>
    <t>Société d'Exploitation Minière YIchen</t>
  </si>
  <si>
    <t>Décret n° 2019 -184</t>
  </si>
  <si>
    <t>Camp Foralac</t>
  </si>
  <si>
    <t xml:space="preserve">Sino Congo Recherche et Prospection </t>
  </si>
  <si>
    <t>Camp ETRABAT, Mfouati, département de la Bouenza</t>
  </si>
  <si>
    <t>Décret n° 2019 -188</t>
  </si>
  <si>
    <t>Sonel-Louamba</t>
  </si>
  <si>
    <t>Décret n° 2019 -189</t>
  </si>
  <si>
    <t>Madingou</t>
  </si>
  <si>
    <t>Décret n° 2019 -190</t>
  </si>
  <si>
    <t>Mouyondzi</t>
  </si>
  <si>
    <t>Radar Technologies International Congo</t>
  </si>
  <si>
    <t>Bloc 5, n° 438, Centre-ville, Pointe-Noire</t>
  </si>
  <si>
    <t>Potasses</t>
  </si>
  <si>
    <t>Décret n° 2019 -191</t>
  </si>
  <si>
    <t>Fouta</t>
  </si>
  <si>
    <t>Zhi Guo Pétrole</t>
  </si>
  <si>
    <t>O1, rue Paul Kamba, Poto-poto-Brazzaville</t>
  </si>
  <si>
    <t>Décret n° 2019 -192</t>
  </si>
  <si>
    <t>Makola-Ouest</t>
  </si>
  <si>
    <t>Congoying</t>
  </si>
  <si>
    <t>Décret n° 2019 -194</t>
  </si>
  <si>
    <t>Makola-Est</t>
  </si>
  <si>
    <t>Socamiral</t>
  </si>
  <si>
    <t>71, rue Mbokos, Moungali-Brazzaville</t>
  </si>
  <si>
    <t>Or et substances connexes</t>
  </si>
  <si>
    <t xml:space="preserve">Décret n° 2019 -193 </t>
  </si>
  <si>
    <t>kitou-Kimpolo II</t>
  </si>
  <si>
    <t>Minerelya</t>
  </si>
  <si>
    <t>Centre-ville, vers l’école primaire J-F Tchicaya, Pointe-Noire</t>
  </si>
  <si>
    <t>Décret n° 2019 -197</t>
  </si>
  <si>
    <t>Gamobalé</t>
  </si>
  <si>
    <t>SREM</t>
  </si>
  <si>
    <t>Immeuble CNSS, appatrement 203, Centre-ville, Brazzaville, République du Congo</t>
  </si>
  <si>
    <r>
      <t>294 km</t>
    </r>
    <r>
      <rPr>
        <vertAlign val="superscript"/>
        <sz val="7"/>
        <color rgb="FF000000"/>
        <rFont val="Trebuchet MS"/>
        <family val="2"/>
      </rPr>
      <t xml:space="preserve">2 </t>
    </r>
  </si>
  <si>
    <t xml:space="preserve">Fer </t>
  </si>
  <si>
    <t>Décret n° 2021-386  du 02/08/2021</t>
  </si>
  <si>
    <t>Yamba</t>
  </si>
  <si>
    <t>344 km²</t>
  </si>
  <si>
    <t>Décret n° 2021-387  du 02/08/2021</t>
  </si>
  <si>
    <t>Madzounou</t>
  </si>
  <si>
    <r>
      <t>Recherche de recherche     (1</t>
    </r>
    <r>
      <rPr>
        <vertAlign val="superscript"/>
        <sz val="7"/>
        <color rgb="FF000000"/>
        <rFont val="Trebuchet MS"/>
        <family val="2"/>
      </rPr>
      <t>er</t>
    </r>
    <r>
      <rPr>
        <sz val="7"/>
        <color rgb="FF000000"/>
        <rFont val="Trebuchet MS"/>
        <family val="2"/>
      </rPr>
      <t>renouvellement)</t>
    </r>
  </si>
  <si>
    <t>Newco Mining SA</t>
  </si>
  <si>
    <t>avenue de l’Emeraude,
concession ex-Ocer, Pointe-Noire, République du
Congo</t>
  </si>
  <si>
    <t xml:space="preserve">321 km² </t>
  </si>
  <si>
    <t>Décret n° 2021-388  du 02/08/2021</t>
  </si>
  <si>
    <t xml:space="preserve">Kanga </t>
  </si>
  <si>
    <t xml:space="preserve">Permis de recherche </t>
  </si>
  <si>
    <t>SOTRANE</t>
  </si>
  <si>
    <t>343, avenue Marien Ngouabi, Centre-ville, Pointe-Noire, République du Congo</t>
  </si>
  <si>
    <t>390 km²</t>
  </si>
  <si>
    <t xml:space="preserve">Polymetaux </t>
  </si>
  <si>
    <t>Décret n° 2021-500 du 07/12/2021</t>
  </si>
  <si>
    <t xml:space="preserve">Missafou </t>
  </si>
  <si>
    <t xml:space="preserve">Pool </t>
  </si>
  <si>
    <t xml:space="preserve">ACR International </t>
  </si>
  <si>
    <t>P13, 151 V, Sonaco Moukondo, Brazzaville, République du Congo</t>
  </si>
  <si>
    <t>1000 km²</t>
  </si>
  <si>
    <t>Polymetaux</t>
  </si>
  <si>
    <t>Décret n° 2021-501 du 07/12/2021</t>
  </si>
  <si>
    <t>Pika-songho</t>
  </si>
  <si>
    <t xml:space="preserve">Bouenza </t>
  </si>
  <si>
    <t>Liste Comptoir or et diamants</t>
  </si>
  <si>
    <t>Référence autorisation</t>
  </si>
  <si>
    <t>CGB</t>
  </si>
  <si>
    <t>0117/MMG/DGM du 23 Novembre 2018</t>
  </si>
  <si>
    <t>Diamants Bruts</t>
  </si>
  <si>
    <t>SYRI CONGO</t>
  </si>
  <si>
    <t>1334/MIMG/DGM du 05 juillet 2022</t>
  </si>
  <si>
    <t>WORD WIDE AND AFRICAN DEVELOPPMENT BUSINESS</t>
  </si>
  <si>
    <t>1412/MIMG/DGM du 06 novembre 2020</t>
  </si>
  <si>
    <t>AFRICA MINING DEVELOPMENT</t>
  </si>
  <si>
    <t>909/MMG/DGM du 17 septembre 2020</t>
  </si>
  <si>
    <t>CONGO-CAMEROUN MINERALS</t>
  </si>
  <si>
    <t>1332/MMG/DGM du 17 septembre 2019</t>
  </si>
  <si>
    <t>Entreprises Attributaires</t>
  </si>
  <si>
    <t>Références des titres d’exploitation</t>
  </si>
  <si>
    <t>Arrêtés d’approbation de la convention</t>
  </si>
  <si>
    <r>
      <t>L’UFA</t>
    </r>
    <r>
      <rPr>
        <sz val="7"/>
        <color rgb="FFFFFFFF"/>
        <rFont val="Trebuchet MS"/>
        <family val="2"/>
      </rPr>
      <t> </t>
    </r>
    <r>
      <rPr>
        <b/>
        <sz val="7"/>
        <color rgb="FFFFFFFF"/>
        <rFont val="Trebuchet MS"/>
        <family val="2"/>
      </rPr>
      <t xml:space="preserve"> ou UFE attribuées</t>
    </r>
  </si>
  <si>
    <t>Superficies (ha)</t>
  </si>
  <si>
    <t>Validités</t>
  </si>
  <si>
    <t>échéances</t>
  </si>
  <si>
    <t>Origine des capitaux</t>
  </si>
  <si>
    <t>1.- SECTEUR NORD</t>
  </si>
  <si>
    <t xml:space="preserve"> Zone I Likouala</t>
  </si>
  <si>
    <t>Département de la Likouala</t>
  </si>
  <si>
    <t>CAT n° 5/MEFE/CAB/DGEF/</t>
  </si>
  <si>
    <t>Arrêté n° 5742/MEFE/ CAB du 19 septembre 2005</t>
  </si>
  <si>
    <t>DF du 19 septembre 2005, modifié par</t>
  </si>
  <si>
    <t>Arrêté n°18895/MEF/CAB/du 15 octobre 2019</t>
  </si>
  <si>
    <t>UFA Missa</t>
  </si>
  <si>
    <t>20 ans</t>
  </si>
  <si>
    <t xml:space="preserve"> 15 oct 2041</t>
  </si>
  <si>
    <t>LIKOUALA TIMBER</t>
  </si>
  <si>
    <t xml:space="preserve"> L’avenant n°7/MEF/CAB/DGEF/DF du  15 octobre 2019</t>
  </si>
  <si>
    <t>Italienne</t>
  </si>
  <si>
    <t>Aménagée</t>
  </si>
  <si>
    <t>CAT n° 6  /MEFE/CAB/ DGEF/</t>
  </si>
  <si>
    <t>Arrêté n° 5743/MEFE/</t>
  </si>
  <si>
    <t xml:space="preserve">DF du 19 septembre 2005, modifié par l’avenant </t>
  </si>
  <si>
    <t>CAB du 19 septembre 2005</t>
  </si>
  <si>
    <t>UFA Bétou</t>
  </si>
  <si>
    <t>30 ans</t>
  </si>
  <si>
    <t xml:space="preserve">n°2/MEF/CAB/DGEF/DF du 18 septembre 2020 </t>
  </si>
  <si>
    <t>Arrêté n°11261/MEF/CAB du 18 septembre 2020</t>
  </si>
  <si>
    <t>MOKABI S.A.</t>
  </si>
  <si>
    <t>CAT n° 3/MEFE/CAB/DGEF/</t>
  </si>
  <si>
    <t>Arrêté n° 5104/MEFE/</t>
  </si>
  <si>
    <t xml:space="preserve">UFA </t>
  </si>
  <si>
    <t>DF du 30 août 2005, modifié par l’avenant n°1/MEF/CAB/DGEF du 28 août 2020</t>
  </si>
  <si>
    <t>CAB/DGEF/DF-SGF du 30 août 2005</t>
  </si>
  <si>
    <t>Mokabi-Dzanga</t>
  </si>
  <si>
    <t>586 330</t>
  </si>
  <si>
    <t xml:space="preserve">15 ans </t>
  </si>
  <si>
    <t>Française</t>
  </si>
  <si>
    <t>Arrêté n°9885/MEFDD/CAB du 28 août 2020</t>
  </si>
  <si>
    <t xml:space="preserve">BOIS ET PLACAGES </t>
  </si>
  <si>
    <t>CAT n° 18/MEFE/CAB/ DGEF/</t>
  </si>
  <si>
    <t>Arrêté n° 5863/MEFE/</t>
  </si>
  <si>
    <t xml:space="preserve">   </t>
  </si>
  <si>
    <t>DE LOPOLA</t>
  </si>
  <si>
    <t>DF du 13 novembre 2002, modifié par l’avenant n°4/ MEF/CAB/DGEF du 10 octobre 2017</t>
  </si>
  <si>
    <t>CAB/DGEF/DF du 13 novembre 2002</t>
  </si>
  <si>
    <t>UFA Lopola</t>
  </si>
  <si>
    <t xml:space="preserve">25 ans </t>
  </si>
  <si>
    <t xml:space="preserve">   13 nov 2027</t>
  </si>
  <si>
    <t>Libanaise</t>
  </si>
  <si>
    <t>Arrêté n°7013/MEF/CEB du 10 oct 2017</t>
  </si>
  <si>
    <t>CIB</t>
  </si>
  <si>
    <t>CAT n° 14/MEFE/ CAB/DGEF/</t>
  </si>
  <si>
    <t>Arrêté n°5859/MEFE/</t>
  </si>
  <si>
    <t>UFA Loundoungou</t>
  </si>
  <si>
    <t>DF du 13 novembre 2002 modifié par l’avenant n°2/</t>
  </si>
  <si>
    <t>Toukoulaka</t>
  </si>
  <si>
    <t>Singapourienne</t>
  </si>
  <si>
    <t>MDDEFE/CAB/DGEF du 15 janvier 2010 avenant n°4/</t>
  </si>
  <si>
    <t>Arrêté n°72/MDDEFE/</t>
  </si>
  <si>
    <t>MDDEFE/CAB/DGEF du 8 juin 2012</t>
  </si>
  <si>
    <t>CAB du 15 janvier 2010</t>
  </si>
  <si>
    <t>Arrêté n°6407/MEFDD/</t>
  </si>
  <si>
    <t>CAB du 8 juin 2012</t>
  </si>
  <si>
    <t>CAT n°2/MEFDD/CAB/DGEF</t>
  </si>
  <si>
    <t>Arrêté n°3024/MEFDD/</t>
  </si>
  <si>
    <t>UFA Mimbeli-Ibenga</t>
  </si>
  <si>
    <t>15 ans</t>
  </si>
  <si>
    <t>06 avr. 2031</t>
  </si>
  <si>
    <t>du 06 avril 2016</t>
  </si>
  <si>
    <t>CAB du 06 avril 2016</t>
  </si>
  <si>
    <t>CAT n° 8/MDDEFE/ CAB/</t>
  </si>
  <si>
    <t>Arrêté n° 11092/</t>
  </si>
  <si>
    <t>UFE Moungouma</t>
  </si>
  <si>
    <t>Congolaise</t>
  </si>
  <si>
    <t>Non Aménagée</t>
  </si>
  <si>
    <t>DGEF/du 11 septembre 2012</t>
  </si>
  <si>
    <t>MDDEFE/CAB/ DGEF/</t>
  </si>
  <si>
    <t>DF-SGF du 11 septembre 2012</t>
  </si>
  <si>
    <t>THANRY-CONGO</t>
  </si>
  <si>
    <t>CAT n° 8/MEFE/CAB/</t>
  </si>
  <si>
    <t>Arrêté n° 5806/MEFE/</t>
  </si>
  <si>
    <t>DGEF/DF du 20 septembre 2005</t>
  </si>
  <si>
    <t>CAB/DGEF/DF-SGF du 20 septembre 2005</t>
  </si>
  <si>
    <t>Avenant n°2/MEFDD/CAB</t>
  </si>
  <si>
    <t>Arrêté n°34424/MEFDD/</t>
  </si>
  <si>
    <t>UFA Ipendja</t>
  </si>
  <si>
    <t>461 296</t>
  </si>
  <si>
    <t>du 27/10/2015</t>
  </si>
  <si>
    <t>CAB du 27/10/2015</t>
  </si>
  <si>
    <t>BOIS-KASSA</t>
  </si>
  <si>
    <t>CTI n° 06/MEF/CAB/ DGEF/</t>
  </si>
  <si>
    <t>Arrêté n° 18894/MEF/</t>
  </si>
  <si>
    <t>DF/SGF du 15 octobre 2019</t>
  </si>
  <si>
    <t>CAB du 15 octobre 2019</t>
  </si>
  <si>
    <t>UFA Mobola-Mbondo</t>
  </si>
  <si>
    <t>105 000</t>
  </si>
  <si>
    <t xml:space="preserve">10 ans </t>
  </si>
  <si>
    <t>LDSR</t>
  </si>
  <si>
    <t>CAT n°4 /MEF/CAB/DGEF du 02 décembre 2020</t>
  </si>
  <si>
    <t>Arrêté n°15792/MEF/CAB du 02 décembre 2020</t>
  </si>
  <si>
    <t xml:space="preserve"> </t>
  </si>
  <si>
    <t>UFA Bonvouki</t>
  </si>
  <si>
    <t>8 ans</t>
  </si>
  <si>
    <t>Sous-total  Likouala</t>
  </si>
  <si>
    <t xml:space="preserve"> Zone II (Sangha)</t>
  </si>
  <si>
    <t>Département de la Sangha</t>
  </si>
  <si>
    <t>CAT n° 13/MEFPRH/ CAB/</t>
  </si>
  <si>
    <t>Arrêté n° 5857/MEFE/</t>
  </si>
  <si>
    <t>DGEF/DF-SGF du 13 novembre 2002 modifié par avenant n°1/MDDEFE/ CAB/</t>
  </si>
  <si>
    <t>CAB/ DGEF/DF du 13 novembre 2002</t>
  </si>
  <si>
    <t>UFA Kabo</t>
  </si>
  <si>
    <t>DGEF du 15 janvier 2010</t>
  </si>
  <si>
    <t>Arrêté n°711/MDDEFE/</t>
  </si>
  <si>
    <t>modifié par avenant n°2/MDDEFE/CAB/DGEF du 8 juin 2012</t>
  </si>
  <si>
    <t>CAB du 15 février 2010</t>
  </si>
  <si>
    <t>25 ans</t>
  </si>
  <si>
    <t>Arrêté n°6405/</t>
  </si>
  <si>
    <t>MDDEFE/CAB du 8 juin 2012</t>
  </si>
  <si>
    <t>CAT n° 12/MEFE/CAB/DGEF/ DF-SGF du 13 novembre 2002</t>
  </si>
  <si>
    <t>Arrêté n° 5856/ MEFE/ CAB/DGEF/DF du 13 novembre 2002</t>
  </si>
  <si>
    <t>UFA Pokola</t>
  </si>
  <si>
    <t>30 déc. 2032</t>
  </si>
  <si>
    <t>modifié par avenant n°3/MDDEFE/ CAB/DGEF du 8 juin 2012</t>
  </si>
  <si>
    <t>Arrêté n°6406/MDDEFE/</t>
  </si>
  <si>
    <t>UFE Pikounda</t>
  </si>
  <si>
    <t>5 juil. 2037</t>
  </si>
  <si>
    <t>IFO</t>
  </si>
  <si>
    <t>CAT n° 5/MEF/DGEF/DF</t>
  </si>
  <si>
    <t>Arrêté n° 10357/MEF/</t>
  </si>
  <si>
    <t>du 31 décembre 2008</t>
  </si>
  <si>
    <t>CAB du 31 décembre 2008</t>
  </si>
  <si>
    <t>modifié par avenant n°3/MEFDD/ CAB du 27 octobre 2015</t>
  </si>
  <si>
    <t>Arrêté n°34425/MEFDD/</t>
  </si>
  <si>
    <t>UFA Ngombé</t>
  </si>
  <si>
    <t>1 159 642</t>
  </si>
  <si>
    <t>Allemande</t>
  </si>
  <si>
    <t>CAB du 27 octobre 2015</t>
  </si>
  <si>
    <t>CAT n° 7/MEFE/CAB/ DGEF du 19 septembre 2005</t>
  </si>
  <si>
    <t>Arrêté n° 5745/MEFE/ CAB du 19 septembre 2005</t>
  </si>
  <si>
    <t>Aménagée et Evaluée en 2021</t>
  </si>
  <si>
    <t>SIFCO</t>
  </si>
  <si>
    <t>UFA Tala-Tala</t>
  </si>
  <si>
    <t>621 120</t>
  </si>
  <si>
    <r>
      <t>CAT n° 4/MEFE/CAB/ DGEF du 19 septembre 2005 modifié par avenant n°4/MEF/CAB/ DGEF du 1</t>
    </r>
    <r>
      <rPr>
        <vertAlign val="superscript"/>
        <sz val="7"/>
        <color rgb="FF000000"/>
        <rFont val="Trebuchet MS"/>
        <family val="2"/>
      </rPr>
      <t>er</t>
    </r>
    <r>
      <rPr>
        <sz val="7"/>
        <color rgb="FF000000"/>
        <rFont val="Trebuchet MS"/>
        <family val="2"/>
      </rPr>
      <t xml:space="preserve"> septembre 2008</t>
    </r>
  </si>
  <si>
    <t>Arrêté n° 5741/MEFE/ CAB du 19 septembre 2005</t>
  </si>
  <si>
    <t>Arrêté n° 5294/MEF/</t>
  </si>
  <si>
    <t>UFA Jua-Ikié</t>
  </si>
  <si>
    <r>
      <t>1</t>
    </r>
    <r>
      <rPr>
        <vertAlign val="superscript"/>
        <sz val="7"/>
        <color rgb="FF000000"/>
        <rFont val="Trebuchet MS"/>
        <family val="2"/>
      </rPr>
      <t>er</t>
    </r>
    <r>
      <rPr>
        <sz val="7"/>
        <color rgb="FF000000"/>
        <rFont val="Trebuchet MS"/>
        <family val="2"/>
      </rPr>
      <t xml:space="preserve"> sept 2023</t>
    </r>
  </si>
  <si>
    <t>SEFYD</t>
  </si>
  <si>
    <r>
      <t>CAB du 1</t>
    </r>
    <r>
      <rPr>
        <vertAlign val="superscript"/>
        <sz val="7"/>
        <color rgb="FF000000"/>
        <rFont val="Trebuchet MS"/>
        <family val="2"/>
      </rPr>
      <t>er</t>
    </r>
    <r>
      <rPr>
        <sz val="7"/>
        <color rgb="FF000000"/>
        <rFont val="Trebuchet MS"/>
        <family val="2"/>
      </rPr>
      <t xml:space="preserve"> septembre 2008</t>
    </r>
  </si>
  <si>
    <t>CAT n°3/MEFDD/CAB/DGEF</t>
  </si>
  <si>
    <t>Arrêté n°3025/MEFDD/</t>
  </si>
  <si>
    <t>UFA Karagoua</t>
  </si>
  <si>
    <t>Chinoise</t>
  </si>
  <si>
    <t>Sous Total  Sangha</t>
  </si>
  <si>
    <t>Zone III (Cuvette)</t>
  </si>
  <si>
    <t>Département de la Cuvette</t>
  </si>
  <si>
    <t>Wang Sam Ressources and Tranding Compagny Congo</t>
  </si>
  <si>
    <t>Non aménagée</t>
  </si>
  <si>
    <t>CAT n°1/MDDEFE/CAB/</t>
  </si>
  <si>
    <t>Arrêté n°10369/</t>
  </si>
  <si>
    <t>DGEF du 27 juillet 2011</t>
  </si>
  <si>
    <t>MDDEFE/CAB du 27 juillet 2011</t>
  </si>
  <si>
    <t>UFA Makoua</t>
  </si>
  <si>
    <t>NOGA INDUSTRIES SARL</t>
  </si>
  <si>
    <t>CAT n°1/MEF/CAB/DGEF/DF-SGF du 18 septembre 2020</t>
  </si>
  <si>
    <t>Israélienne</t>
  </si>
  <si>
    <t>Arrêté n°11260/MEF/CAB du 18 septembre 2020</t>
  </si>
  <si>
    <t>UFA Mambili</t>
  </si>
  <si>
    <t>131 100</t>
  </si>
  <si>
    <t>Sous Total  Cuvette</t>
  </si>
  <si>
    <t>Zone IV (Cuvette-Ouest)</t>
  </si>
  <si>
    <t>Département de la Cuvette-Ouest</t>
  </si>
  <si>
    <t>Congo Dejia Wood Industry</t>
  </si>
  <si>
    <t>CAT n°2/MEF/CAB/DGEF</t>
  </si>
  <si>
    <t>Arrêté n°5259/MEF/CAB du 2 août 2007</t>
  </si>
  <si>
    <t>UFA Mbomo-Kéllé</t>
  </si>
  <si>
    <t>613 106</t>
  </si>
  <si>
    <t>du 2 août 2007</t>
  </si>
  <si>
    <t>Entreprise Christelle</t>
  </si>
  <si>
    <t>CAT n° 5/MDDEFE/CAB/ DGEF du 19 août 2010 modifié par avenant n°1/MEFDDE/</t>
  </si>
  <si>
    <t xml:space="preserve">Arrêté n° 6142/ MDDEFE/CAB du 19 août 2010 </t>
  </si>
  <si>
    <t>CAB/DGEF du 19 mai 2017</t>
  </si>
  <si>
    <t>Arrêté n° 3858/</t>
  </si>
  <si>
    <t>UFA Tsama-Mbama</t>
  </si>
  <si>
    <t>568 520</t>
  </si>
  <si>
    <t>MEFDDE/CAB du 19 mai 2017</t>
  </si>
  <si>
    <t>Sous Total  Cuvette-Ouest</t>
  </si>
  <si>
    <t>Total secteur Nord</t>
  </si>
  <si>
    <t>2.- SECTEUR CENTRE</t>
  </si>
  <si>
    <t>Zone I (Plateaux)</t>
  </si>
  <si>
    <t>Département des Plateaux</t>
  </si>
  <si>
    <t>SOFIA</t>
  </si>
  <si>
    <t>CAT n°09/MEFE/CAB/DGEF/DF-SGF du 17 septembre 2004</t>
  </si>
  <si>
    <t>Arrête n°9014/MEFE/CAB/DGEF/DF-SGF du 17 septembre 2004</t>
  </si>
  <si>
    <t>UFA Abala</t>
  </si>
  <si>
    <t>Sous Total  Plateaux</t>
  </si>
  <si>
    <t>Zone III (Bouenza)</t>
  </si>
  <si>
    <t>Département de la Bouenza</t>
  </si>
  <si>
    <t>BTC Sarl</t>
  </si>
  <si>
    <t>CTI n°001/MEF/CAB/DGEF du</t>
  </si>
  <si>
    <t>Arrêté n°6390/MEF/CAB du 8 Avril 2019</t>
  </si>
  <si>
    <t>UFE Mabombo</t>
  </si>
  <si>
    <t>SADEF</t>
  </si>
  <si>
    <t>CTI n°6/MEFE/CAB/DGEF/DF-SGF du</t>
  </si>
  <si>
    <t>UFE Makabana</t>
  </si>
  <si>
    <t>Arrêté n°3826/MEFE/CAB/DGEF/DF-SGF du 23 Avril 2004</t>
  </si>
  <si>
    <t>KIMBAKALA et Compagnie</t>
  </si>
  <si>
    <t>CTI n° 09/MDDEFE/CAB/ DGEF du 11 septembre 2012</t>
  </si>
  <si>
    <t>Arrêté n°11093/</t>
  </si>
  <si>
    <t>MDDEFE/CAB du 11</t>
  </si>
  <si>
    <t>UFE Loamba</t>
  </si>
  <si>
    <t>149 542</t>
  </si>
  <si>
    <t>CFF Bois International</t>
  </si>
  <si>
    <t>CAT n°001/MEF/CAB/DGEF du 8 août 2018</t>
  </si>
  <si>
    <t>Arrêté n°6349/MEF/CAB du 8 août 2018</t>
  </si>
  <si>
    <t xml:space="preserve">    </t>
  </si>
  <si>
    <t>UFE Mouliené</t>
  </si>
  <si>
    <t>143 000</t>
  </si>
  <si>
    <t xml:space="preserve">  15 ans</t>
  </si>
  <si>
    <t>Iranienne</t>
  </si>
  <si>
    <t xml:space="preserve">Sous-total Bouenza </t>
  </si>
  <si>
    <t>Total secteur centre</t>
  </si>
  <si>
    <t>3.- SECTEUR SUD</t>
  </si>
  <si>
    <t>Zone I (Lékoumou)</t>
  </si>
  <si>
    <t>Département de la Lékoumou</t>
  </si>
  <si>
    <t>TAMAN INDUSTRIE</t>
  </si>
  <si>
    <t>CAT n° 004/MEF/CAB/</t>
  </si>
  <si>
    <t>Arrêté n° 9018/MEF/ CAB du 15 mai 2019</t>
  </si>
  <si>
    <t>UFE Mpoukou-Ogoué</t>
  </si>
  <si>
    <t xml:space="preserve"> DGEF/DF du 15 mai 2019</t>
  </si>
  <si>
    <t>Malaisienne</t>
  </si>
  <si>
    <t>SICOFOR</t>
  </si>
  <si>
    <t>CAT n°4/MEFE/CAB/</t>
  </si>
  <si>
    <t>Arrêté n° 8232/MEFE/</t>
  </si>
  <si>
    <t>UFE Létili</t>
  </si>
  <si>
    <t>DGEF du 05 octobre 2006</t>
  </si>
  <si>
    <t>CAB du 5 octobre 2006</t>
  </si>
  <si>
    <t>Aménagée et</t>
  </si>
  <si>
    <t>UFE Gouongo</t>
  </si>
  <si>
    <t>Evaluée en 2021</t>
  </si>
  <si>
    <t>Avenant n°5/ MDDEFE/CAB/</t>
  </si>
  <si>
    <t>Arrêté n° 6895/</t>
  </si>
  <si>
    <t>UFE Ingoumina-Lélali</t>
  </si>
  <si>
    <t>DGEF du 20 juin 2012</t>
  </si>
  <si>
    <t>MDDEFE/</t>
  </si>
  <si>
    <t>CAB du 20 juin 2012</t>
  </si>
  <si>
    <t>ASIA-CONGO INDUSTRIES</t>
  </si>
  <si>
    <t>CAT n° 1/MEFE/CAB/DGEF</t>
  </si>
  <si>
    <t>Arrêté n° 1913/</t>
  </si>
  <si>
    <t>du 20 janvier 2006, modifié par avenant n° 3/</t>
  </si>
  <si>
    <t xml:space="preserve">MDDEFE/ CAB du 19 mars 2010  </t>
  </si>
  <si>
    <t xml:space="preserve">MDDEFE/CAB/DGEF du 19 mars 2010, modifié par l’avenant n°3/MEF/CAB/DGEF/DF-SGF du 30 décembre 2020  </t>
  </si>
  <si>
    <t>Sino-Malaisienne</t>
  </si>
  <si>
    <t>UFE Bambama</t>
  </si>
  <si>
    <t>CAT n°1/MEFDD/CAB/DGEF du 5 avril 2016</t>
  </si>
  <si>
    <t>Arrêté n° 3016/MEFDD/</t>
  </si>
  <si>
    <t>Néerlandaise</t>
  </si>
  <si>
    <t>CAB du 5 avril 2016</t>
  </si>
  <si>
    <t>UFE Loumongo</t>
  </si>
  <si>
    <t>221 708</t>
  </si>
  <si>
    <t>CAT n°2/MEF/CAB/DGEF/DF du 6 octobre 2020</t>
  </si>
  <si>
    <t>Arrêté n°12160/MEF/CAB du 6 octobre 2020</t>
  </si>
  <si>
    <t xml:space="preserve">  11 ans</t>
  </si>
  <si>
    <t>UFA Mapati</t>
  </si>
  <si>
    <t>164 710</t>
  </si>
  <si>
    <t>SPIEX</t>
  </si>
  <si>
    <t>CTI n°6/MEFE/CAB/DGEF/DF/-SGF du 17 Avril 2004</t>
  </si>
  <si>
    <t>Arrêté n°3477/MEFE/CAB/DGF/DF-SGF du 17 avril 2004</t>
  </si>
  <si>
    <t>UFA Louadi-Bihoua</t>
  </si>
  <si>
    <t xml:space="preserve">   15ans</t>
  </si>
  <si>
    <t xml:space="preserve">Non aménagée et Evaluée </t>
  </si>
  <si>
    <t>CTI n°001/MEF/CAB/DGEF du 8 Avril 2019</t>
  </si>
  <si>
    <t>UFE Kimandou</t>
  </si>
  <si>
    <t>Sous-total Lékoumou</t>
  </si>
  <si>
    <t>1 364 755</t>
  </si>
  <si>
    <t xml:space="preserve"> Zone II (Niari)</t>
  </si>
  <si>
    <t>Département du Niari</t>
  </si>
  <si>
    <t>CAT n° 1/MEFE/CAB/</t>
  </si>
  <si>
    <t>Arrêté n° 1913/ MDDEFE/ CAB</t>
  </si>
  <si>
    <t>UFE Louvakou</t>
  </si>
  <si>
    <t xml:space="preserve">DGEF du 20 janvier 2006 modifié par avenant </t>
  </si>
  <si>
    <t xml:space="preserve">du 19 mars 2010  </t>
  </si>
  <si>
    <t xml:space="preserve">n° 3/MDDEFE/CAB/DGEF </t>
  </si>
  <si>
    <t xml:space="preserve">du 19 mars 2010, modifier par  </t>
  </si>
  <si>
    <t>UFE Massanga</t>
  </si>
  <si>
    <t xml:space="preserve"> l’avenant n°3/MEF/CAB/DGEF/DF-SGF du 30 décembre 2020  </t>
  </si>
  <si>
    <t>UFE Ngongo-Nzambi</t>
  </si>
  <si>
    <t xml:space="preserve">TAMAN </t>
  </si>
  <si>
    <t>CAT n° 6/MEFDD/CAB/</t>
  </si>
  <si>
    <t>Arrêté n°10888/MEFDDE</t>
  </si>
  <si>
    <t>UFE Kola</t>
  </si>
  <si>
    <t>08 nov. 2031</t>
  </si>
  <si>
    <t xml:space="preserve">DGEF du 08 novembre 2016 </t>
  </si>
  <si>
    <t xml:space="preserve">/CAB du 08 novembre 2016 </t>
  </si>
  <si>
    <t>CAT n°4/MDDEFE/CAB/</t>
  </si>
  <si>
    <t>Arrêté n°11082/MDDEFE</t>
  </si>
  <si>
    <t>UFE  Louessé</t>
  </si>
  <si>
    <t>09 déc.2024</t>
  </si>
  <si>
    <t>Portugaise</t>
  </si>
  <si>
    <t>DGEF du 9 décembre 2009</t>
  </si>
  <si>
    <t>/CAB du 9 décembre 2009</t>
  </si>
  <si>
    <t>CTI n°003/MEF/CAB/</t>
  </si>
  <si>
    <t>Arrêté n°9017/MEF/</t>
  </si>
  <si>
    <t>UFE Léboulou</t>
  </si>
  <si>
    <t>DGEF/DF du 15 mai 2019</t>
  </si>
  <si>
    <t>CAB du 15 mai  2019</t>
  </si>
  <si>
    <t>SFIB</t>
  </si>
  <si>
    <t>CTI n° 003/MEF/CAB/ DGEF/</t>
  </si>
  <si>
    <t>Arrêté n°15437/MEF/ CAB du  3 septembre  2019</t>
  </si>
  <si>
    <t>UFE Ngouha II-Nord</t>
  </si>
  <si>
    <t>03 sept. 2034</t>
  </si>
  <si>
    <t xml:space="preserve">DF du 03 septembre 2019   </t>
  </si>
  <si>
    <t>CAT n° 7/MEFE/CAB/ DGEF/</t>
  </si>
  <si>
    <t>Arrêté n°2665/MDDEFE/CAB du 15 avril 2010</t>
  </si>
  <si>
    <t>UFE Ngouha II-Sud</t>
  </si>
  <si>
    <t>23 avril. 2019</t>
  </si>
  <si>
    <t>DF-SGF du 23 avril 2004</t>
  </si>
  <si>
    <t xml:space="preserve">modifier par  </t>
  </si>
  <si>
    <t xml:space="preserve"> avenant n°4/MDDEFE/CAB/DGEF/DF-SGF</t>
  </si>
  <si>
    <t xml:space="preserve"> du 15 avril 2010    </t>
  </si>
  <si>
    <t>UFE Nyanga</t>
  </si>
  <si>
    <t>Taman Industrie</t>
  </si>
  <si>
    <t>CAT n°1/MDDEFE/ CAB/</t>
  </si>
  <si>
    <t>Arrêté n°2764/MDDEFE/CAB du 15 mars 2012</t>
  </si>
  <si>
    <t>UFE Banda Nord</t>
  </si>
  <si>
    <t>DGEF du 15 mars 2012</t>
  </si>
  <si>
    <t>COFIBOIS</t>
  </si>
  <si>
    <t>CTI n°5/MEFE/CAB/</t>
  </si>
  <si>
    <t>Arrêté n°3825/MEFE/CAB du 23 avril 2004</t>
  </si>
  <si>
    <t>UFE Mbamba</t>
  </si>
  <si>
    <t xml:space="preserve">14 ans </t>
  </si>
  <si>
    <t>DGEF du 23 avril 2004</t>
  </si>
  <si>
    <t>Nord</t>
  </si>
  <si>
    <t xml:space="preserve">SICOFOR </t>
  </si>
  <si>
    <t>CAT n°4/MEFDD/CAB/DGEF du 6 avril 2016</t>
  </si>
  <si>
    <t>Arrêté n°3026/MEFDD</t>
  </si>
  <si>
    <t>UFE Lébama</t>
  </si>
  <si>
    <t>/CAB du 6 avril 2016</t>
  </si>
  <si>
    <t>CTI n°03/MEFDDE/CAB/ DGEF du 16 août 2017</t>
  </si>
  <si>
    <t>Arrêté n° 5991/MEFDDE/</t>
  </si>
  <si>
    <t>UFE Mouyala</t>
  </si>
  <si>
    <t>CAB du 16 août 2017</t>
  </si>
  <si>
    <t xml:space="preserve">CTI n°005/MEF/CAB/DF-SGF 10 septembre 2019 </t>
  </si>
  <si>
    <t>Arrêté n°15957/MEF/CAB du 10 septembre 2019</t>
  </si>
  <si>
    <t>UFE Mounoumbouba</t>
  </si>
  <si>
    <t>10 ans</t>
  </si>
  <si>
    <t>10 sept. 2029</t>
  </si>
  <si>
    <t>Sous-total Niari</t>
  </si>
  <si>
    <t xml:space="preserve"> Zone III (Kouilou)</t>
  </si>
  <si>
    <t>Département du Kouilou</t>
  </si>
  <si>
    <t>CTI n°6/MDDEFE/CAB/DGEF</t>
  </si>
  <si>
    <t>Arrêté n° 9983/</t>
  </si>
  <si>
    <t>UFE Cayo</t>
  </si>
  <si>
    <t>du 24 août 2012</t>
  </si>
  <si>
    <t>MDDEFE/CAB du 24 août 2012</t>
  </si>
  <si>
    <t>AFRIWOOD Industries</t>
  </si>
  <si>
    <t>UFE Doumanga</t>
  </si>
  <si>
    <t>8 000</t>
  </si>
  <si>
    <t>CAT n°5/MEFDD/CAB/DGEF du 6 avril 2016 modifié par avenant n°2/MEFDDE/CAB/ DGEF du 30 mai 2017</t>
  </si>
  <si>
    <t>Arrêté n° 3027/MEFDD/</t>
  </si>
  <si>
    <t>UFE NKola</t>
  </si>
  <si>
    <t>CAB du 6 avril 2016</t>
  </si>
  <si>
    <t>arrêté n° 4009/</t>
  </si>
  <si>
    <t>MEFDDE/CAB du 30 mai 2017</t>
  </si>
  <si>
    <t>CITB-QUATOR</t>
  </si>
  <si>
    <t>CTI n°3/MEF/CAB/ DGEF/DF</t>
  </si>
  <si>
    <t>Arrêté n° 3823/MEF/</t>
  </si>
  <si>
    <t>UFE Nanga</t>
  </si>
  <si>
    <t xml:space="preserve">12 ans </t>
  </si>
  <si>
    <t>-SGF du 23 avril 2004, modifié par l’avenant n°002/MEF/DGEF/DF du 19 avril 2019</t>
  </si>
  <si>
    <t>CAB/DGEF/DF-SGF du 23 avril 2004</t>
  </si>
  <si>
    <t>Arrêté n°8161/MEF/CAB du 2 mai 2019</t>
  </si>
  <si>
    <t>14 ans</t>
  </si>
  <si>
    <t>Sud</t>
  </si>
  <si>
    <t>modifié par l’avenant n°01/MEFE/CAB/DGEF/DF-SGF du 25 mars 2005</t>
  </si>
  <si>
    <t>Arrêté n°2740/MEFE/CAB/DGEF/DF-SGF du 25 mars 2005</t>
  </si>
  <si>
    <t>COTRANS</t>
  </si>
  <si>
    <t>CAT n°11/MEFDD/ CAB/</t>
  </si>
  <si>
    <t>Arrêté n°5793/MEFE/ CAB/DGEF/DF-SGF du 30 octobre 2002</t>
  </si>
  <si>
    <t>UFE Ntombo</t>
  </si>
  <si>
    <t>30 oct. 2027</t>
  </si>
  <si>
    <t>DGEF/DF-SGF du 30 octobre 2002, modifié par avenant n°1/MEFDD/CAB/DGEF</t>
  </si>
  <si>
    <t>Arrêté n°22707/MEFDD/</t>
  </si>
  <si>
    <t>du 10 août 2015</t>
  </si>
  <si>
    <t>CAB du 10 août 2015</t>
  </si>
  <si>
    <t>EMERSON BOIS</t>
  </si>
  <si>
    <t>CAT n°004/MEF/CAB/DGEF/DF-SGF du 10 septembre 2019</t>
  </si>
  <si>
    <t>Arrêté n°18956/MEF/CAB du 10 septembre 2019</t>
  </si>
  <si>
    <t>UFE Boubissi</t>
  </si>
  <si>
    <t>10 sept. 2034</t>
  </si>
  <si>
    <t>Sous-total Kouilou</t>
  </si>
  <si>
    <t>Total secteur Sud</t>
  </si>
  <si>
    <t>TOTAL GENERAL</t>
  </si>
  <si>
    <t>Pétrole</t>
  </si>
  <si>
    <t>Champs/blocs</t>
  </si>
  <si>
    <t>Opérateur</t>
  </si>
  <si>
    <t>Détails des couts</t>
  </si>
  <si>
    <t>Couts total pétrolier en millions $</t>
  </si>
  <si>
    <t>Exploration</t>
  </si>
  <si>
    <t>Developpement</t>
  </si>
  <si>
    <t>Exploitation</t>
  </si>
  <si>
    <t>Autre couts</t>
  </si>
  <si>
    <t>Djambala II</t>
  </si>
  <si>
    <t>ENI CONGO</t>
  </si>
  <si>
    <t>Foukanda II</t>
  </si>
  <si>
    <t>Mwafi II</t>
  </si>
  <si>
    <t>Loango II</t>
  </si>
  <si>
    <t>Zatchi II</t>
  </si>
  <si>
    <t>Kitina II</t>
  </si>
  <si>
    <t>Ikalou-Ikalou Sud</t>
  </si>
  <si>
    <t>Kouakouala</t>
  </si>
  <si>
    <t>Awapaloukou</t>
  </si>
  <si>
    <t>Mboundi</t>
  </si>
  <si>
    <t>Litchedjili</t>
  </si>
  <si>
    <t>NENE BANGA</t>
  </si>
  <si>
    <t>MINSALA</t>
  </si>
  <si>
    <t>NKALA</t>
  </si>
  <si>
    <t>Marine VI bis</t>
  </si>
  <si>
    <t>Total</t>
  </si>
  <si>
    <t>GAZ</t>
  </si>
  <si>
    <t>NSOKO II</t>
  </si>
  <si>
    <t>TotalEnergie</t>
  </si>
  <si>
    <t>Yanga Sendji</t>
  </si>
  <si>
    <t>Pegase Nord</t>
  </si>
  <si>
    <t>Nkossa</t>
  </si>
  <si>
    <t>Moho Bilondo</t>
  </si>
  <si>
    <t>YOMBO-MASSEKO</t>
  </si>
  <si>
    <t>PERENCO</t>
  </si>
  <si>
    <t>TCHIBOUELA II</t>
  </si>
  <si>
    <t>TCHIBELI-LITANZA II</t>
  </si>
  <si>
    <t>Kombi-Likalala-Libondo</t>
  </si>
  <si>
    <t>Marine XXVIII</t>
  </si>
  <si>
    <t>Tchendo II</t>
  </si>
  <si>
    <t>LIKOUALA</t>
  </si>
  <si>
    <t>CONGOREP</t>
  </si>
  <si>
    <t>EMERAUDE II</t>
  </si>
  <si>
    <t>Opérateurs</t>
  </si>
  <si>
    <t>Zone</t>
  </si>
  <si>
    <t>Champs</t>
  </si>
  <si>
    <t>Qualité</t>
  </si>
  <si>
    <t>Production en volume (bbl)</t>
  </si>
  <si>
    <t>Production en valeur (Usd)</t>
  </si>
  <si>
    <t>Production global  (bbl)</t>
  </si>
  <si>
    <t>Part de l'Etat (en bbl) par instrument</t>
  </si>
  <si>
    <t>Total part de l'Etat en bbl</t>
  </si>
  <si>
    <t>Part de l'Etat (valorisé)</t>
  </si>
  <si>
    <t>Total part de l'Etat en Usd</t>
  </si>
  <si>
    <t>Prix unitaire Usd</t>
  </si>
  <si>
    <t>Valeur en Usd</t>
  </si>
  <si>
    <t>Part de l'Etat valorisée Usd</t>
  </si>
  <si>
    <t>GPL</t>
  </si>
  <si>
    <t xml:space="preserve">Redevance minière proportionnelle (RMP) </t>
  </si>
  <si>
    <t xml:space="preserve">Super Profit Oil </t>
  </si>
  <si>
    <t xml:space="preserve">Excess Oil </t>
  </si>
  <si>
    <t xml:space="preserve">Profit Oil </t>
  </si>
  <si>
    <t>Provision pour investissements diversifiés (PID)</t>
  </si>
  <si>
    <t>Yanga et Sendji</t>
  </si>
  <si>
    <t>PNGF Sud 1</t>
  </si>
  <si>
    <t>Emeraude</t>
  </si>
  <si>
    <t>Djéno Mélange</t>
  </si>
  <si>
    <t>Likouala</t>
  </si>
  <si>
    <t>Total Gongorep</t>
  </si>
  <si>
    <t>Perenco</t>
  </si>
  <si>
    <t>PNGF Sud II</t>
  </si>
  <si>
    <t>Tchibouela II</t>
  </si>
  <si>
    <t>PEX 1</t>
  </si>
  <si>
    <t>Tchibéli - Litanzi II</t>
  </si>
  <si>
    <t>PEX 2</t>
  </si>
  <si>
    <t>Kombi II</t>
  </si>
  <si>
    <t>Likalala II</t>
  </si>
  <si>
    <t>Libondo II</t>
  </si>
  <si>
    <t>MARINE I</t>
  </si>
  <si>
    <t>Yombo -Masseko</t>
  </si>
  <si>
    <t>Yombo</t>
  </si>
  <si>
    <t>Total Perenco</t>
  </si>
  <si>
    <t>PNGF Nord</t>
  </si>
  <si>
    <t>Yanga</t>
  </si>
  <si>
    <t>Sendji</t>
  </si>
  <si>
    <t>Ex - HAUTE-MER</t>
  </si>
  <si>
    <t>Nkossa &amp; Nkossa Sud</t>
  </si>
  <si>
    <t>Nkossa Blend</t>
  </si>
  <si>
    <t>Nsoko</t>
  </si>
  <si>
    <t>Butane</t>
  </si>
  <si>
    <t>Propane</t>
  </si>
  <si>
    <t>Butane Nsoko</t>
  </si>
  <si>
    <t>Propane Nsoko</t>
  </si>
  <si>
    <t>Moho - Bilondo</t>
  </si>
  <si>
    <t>Moho - Bilondo Phase 1Bis</t>
  </si>
  <si>
    <t>Moho - Nord</t>
  </si>
  <si>
    <t>Total TEP Congo</t>
  </si>
  <si>
    <t>Ex - MADINGO</t>
  </si>
  <si>
    <t>Ikalou/Ikalou Sud</t>
  </si>
  <si>
    <t>Ex - MARINE VII</t>
  </si>
  <si>
    <t>Ex - MARINE VI</t>
  </si>
  <si>
    <t>Ex - MARINE X</t>
  </si>
  <si>
    <t>Awa - Paloukou</t>
  </si>
  <si>
    <t>Ex - KOUILOU</t>
  </si>
  <si>
    <t>M'Boundi huile</t>
  </si>
  <si>
    <t>M'Boundi condensats</t>
  </si>
  <si>
    <t>EX - MARINE XII</t>
  </si>
  <si>
    <t xml:space="preserve">Litchendjili </t>
  </si>
  <si>
    <t>NéNé Banga (Djéno melange)</t>
  </si>
  <si>
    <t>NéNé Banga (Blend)</t>
  </si>
  <si>
    <t>Total ENI Congo</t>
  </si>
  <si>
    <t>Lianzi</t>
  </si>
  <si>
    <t>Nemba</t>
  </si>
  <si>
    <t>Total Chevron</t>
  </si>
  <si>
    <t>MKB</t>
  </si>
  <si>
    <t>Kundji</t>
  </si>
  <si>
    <t>Total SNPC</t>
  </si>
  <si>
    <t>Marine III</t>
  </si>
  <si>
    <t xml:space="preserve">Tilapia </t>
  </si>
  <si>
    <t>Total SONAREP</t>
  </si>
  <si>
    <t>LOEME</t>
  </si>
  <si>
    <t>Pointe Indienne</t>
  </si>
  <si>
    <t>Total AOGC</t>
  </si>
  <si>
    <t>Total WING Wah</t>
  </si>
  <si>
    <t>Total Production Huile</t>
  </si>
  <si>
    <t>Part de l'Etat</t>
  </si>
  <si>
    <t>Production en volume (kSm3)</t>
  </si>
  <si>
    <t>Prix unitaire</t>
  </si>
  <si>
    <t>Y&amp;S</t>
  </si>
  <si>
    <t>Total part de l'Etat</t>
  </si>
  <si>
    <t xml:space="preserve">Prix unitaire </t>
  </si>
  <si>
    <t>ENI congo</t>
  </si>
  <si>
    <t>Marine XII</t>
  </si>
  <si>
    <t>Néné</t>
  </si>
  <si>
    <t>Total Production Gaz</t>
  </si>
  <si>
    <t>information</t>
  </si>
  <si>
    <t>TAMAN INDUSTRIES LTD</t>
  </si>
  <si>
    <t>Christelle</t>
  </si>
  <si>
    <t>Groupement CONGO DEJIAWOOD - SICOFOR</t>
  </si>
  <si>
    <t>BOIS ET PLACAGE DE LOPOLA (BPL)</t>
  </si>
  <si>
    <t>INDUSTRIE FORESTIERE DE OUESSO (IFO)</t>
  </si>
  <si>
    <t>FORALAC NOUVELLE GESTION</t>
  </si>
  <si>
    <t>N° de l'accord</t>
  </si>
  <si>
    <t>PA 137</t>
  </si>
  <si>
    <t>AP 151</t>
  </si>
  <si>
    <t>PA 140</t>
  </si>
  <si>
    <t>PA 142</t>
  </si>
  <si>
    <t>PA 144</t>
  </si>
  <si>
    <t>PA 149</t>
  </si>
  <si>
    <t>PA 146</t>
  </si>
  <si>
    <t>PA 147</t>
  </si>
  <si>
    <t>PA 148</t>
  </si>
  <si>
    <t>PA 152</t>
  </si>
  <si>
    <t>PA 153</t>
  </si>
  <si>
    <t>PA 154</t>
  </si>
  <si>
    <t>PA 157</t>
  </si>
  <si>
    <t>Contexte</t>
  </si>
  <si>
    <t xml:space="preserve"> Le présent protocole d'accord technique n° 137 est établi en application de la convention de partenariat du 8 septembre 2001 signée entre le gouvernement de la République du Congo et le Groupement des Forestiers du Nord-Congo (GFNC), modifiée par l'avenant no 1 du 18 mai 2006</t>
  </si>
  <si>
    <t>Article 1 : Le présent protocole d'accord technique n0 151 est établi en application de la convention de partenariat du 8 septembre 2001 signée entre le gouvernement de la République du Congo et le Groupement des Forestiers du Nord-Congo (GFNC), modifiée par l'avenant n o 1 du 18 mai 2006</t>
  </si>
  <si>
    <t>Article 1 : Le présent protocole d'accord technique n° 140 est établi en application de la convention de partenariat du 8 septembre 2001 signée entre le gouvernement de la République du Congo et le Groupement des Forestiers du Nord-Congo (GFNC), modifiée par l'avenant no 1 du 18 mai 2006.</t>
  </si>
  <si>
    <t>Article 1 : Le présent protocole d'accord technique n° 142 est établi en application de la convention de partenariat du 8 septembre 2001 signée entre le gouvernement de la République du Congo et le Groupement des Forestiers du Nord-Congo (GFNC), modifiée par l'avenant no 1 du 18 mai 2006</t>
  </si>
  <si>
    <t>Article 1 : Le présent protocole d'accord technique n° 144 est établi en application de la convention de partenariat du 8 septembre 2001 signée entre le gouvernement de la République du Congo et le Groupement des Forestiers du Nord-Congo (GFNC), modifiée par l'avenant no 1 du 18 mai 2006</t>
  </si>
  <si>
    <t>Article 1 : Le présent protocole d'accord technique n° 149 est établi en application de la convention de partenariat du 8 septembre 2001 signée entre le gouvernement de la République du Congo et le Groupement des Forestiers du Nord-Congo (GFNC), modifiée par l'avenant no 1 du 18 mai 2006</t>
  </si>
  <si>
    <r>
      <t>Article 1</t>
    </r>
    <r>
      <rPr>
        <sz val="8"/>
        <color rgb="FF000000"/>
        <rFont val="Trebuchet MS"/>
        <family val="2"/>
      </rPr>
      <t xml:space="preserve"> : Le présent protocole d'accord technique n°</t>
    </r>
    <r>
      <rPr>
        <vertAlign val="superscript"/>
        <sz val="8"/>
        <color rgb="FF000000"/>
        <rFont val="Trebuchet MS"/>
        <family val="2"/>
      </rPr>
      <t xml:space="preserve"> </t>
    </r>
    <r>
      <rPr>
        <sz val="8"/>
        <color rgb="FF000000"/>
        <rFont val="Trebuchet MS"/>
        <family val="2"/>
      </rPr>
      <t>146 est établi en application de la convention de partenariat du 8 septembre 2001 signée entre le gouvernement de la République du Congo et le Groupement des Forestiers du Nord-Congo (GFNC), modifiée par l'avenant n</t>
    </r>
    <r>
      <rPr>
        <vertAlign val="superscript"/>
        <sz val="8"/>
        <color rgb="FF000000"/>
        <rFont val="Trebuchet MS"/>
        <family val="2"/>
      </rPr>
      <t xml:space="preserve">o </t>
    </r>
    <r>
      <rPr>
        <sz val="8"/>
        <color rgb="FF000000"/>
        <rFont val="Trebuchet MS"/>
        <family val="2"/>
      </rPr>
      <t>1 du 18 mai 2006</t>
    </r>
  </si>
  <si>
    <t>Article 1 : Le présent protocole d'accord technique n° 147 est établi en application de la convention de partenariat du 8 septembre 2001 signée entre le gouvernement de la République du Congo et le Groupement des Forestiers du Nord-Congo (GFNC), modifiée par l'avenant no 1 du 18 mai 2006.</t>
  </si>
  <si>
    <t>Article 1 : Le présent protocole d'accord technique n° 148 est établi en application de la convention de partenariat du 8 septembre 2001 signée entre le gouvernement de la République du Congo et le Groupement des Forestiers du Nord-Congo (GFNC), modifiée par l'avenant no 1 du 18 mai 2006.</t>
  </si>
  <si>
    <t>Article 1 : Le présent protocole d'accord technique n° 152 est établi en application de la convention de partenariat du 8 septembre 2001 signée entre le gouvernement de la République du Congo et le Groupement des Forestiers du Nord-Congo (GFNC), modifiée par l'avenant no 1 du 18 mai 2006.</t>
  </si>
  <si>
    <t>Article 1 : Le présent protocole d'accord technique n 0 153 est établi en application de la convention de partenariat du 8 septembre 2001 signée entre le gouvernement de la République du Congo et le Groupement des Forestiers du Nord-Congo (GFNC), modifiée par l'avenant no 1 du 18 mai 2006.</t>
  </si>
  <si>
    <t>Article 1 : Le présent protocole d'accord technique n0 154 est établi en application de la convention de partenariat du 8 septembre 2001 signée entre le gouvernement de la République du Congo et le Groupement des Forestiers du Nord-Congo (GFNC), modifiée par l'avenant n o 1 du 18 mai 2006</t>
  </si>
  <si>
    <t>Article 1 : Le présent protocole d'accord technique n0 157 est établi en application de la convention de partenariat du 8 septembre 2001 signée entre le gouvernement de la République du Congo et le Groupement des Forestiers du Nord-Congo (GFNC), modifiée par l'avenant no 1 du 18 mai 2006.</t>
  </si>
  <si>
    <t xml:space="preserve">Convention de partenariat </t>
  </si>
  <si>
    <t>Non communiquée</t>
  </si>
  <si>
    <t>Avenant non communiqué</t>
  </si>
  <si>
    <t>Avenant</t>
  </si>
  <si>
    <t>Objet du financement</t>
  </si>
  <si>
    <t>Entretien de la route : Louingui — Loumo — Ntombo Manianga et la Bretelle de Musana Nzanza (76 Km)</t>
  </si>
  <si>
    <t>Aménagement de la route Mila Mila  Mandzi — Malele (126km)</t>
  </si>
  <si>
    <t>Aménagement de la route: Makabana — Sathou — Missama (120 Km)</t>
  </si>
  <si>
    <t>Aménagement et le latéritage de la route: Enyellé — Bétou (Section Carrefour Enyéllé — Carrefour Missa 40km)</t>
  </si>
  <si>
    <t>Aménagement des routes Lekana — Kenkouara — Nkoua — Kebara (27,6 Km);
Kebara — Lagué — Ngoulonkila (20 Km) ;
Kebara - Ingoumina (PK 120+000 - PK60+OOO).</t>
  </si>
  <si>
    <t>Réhabilitation de la route : Sembé — Ngbala — Bolozo (112km)</t>
  </si>
  <si>
    <t>Construction du pont sur la rivière LEMBESSI à ENKEYA (axe EWO — TALAS), dans le département de la cuvette ouest.</t>
  </si>
  <si>
    <t>Aménagement de la route : Ibe — Ingoumina - Zanaga y compris la réfection du platelage des ponts sur les rivières Mpoukou et Loyo.</t>
  </si>
  <si>
    <t>Aménagement de la route nationale n° 10 au tronçon Ewo — Onguia (66+400 km) y compris la construction du pont sur la rivière Ngoko à Kébouya au Pk34+400</t>
  </si>
  <si>
    <t>Aménagement de la route INGOUMINA — KEBARA (section PkO+OOO- Pk 60+000) 60km.</t>
  </si>
  <si>
    <t>Acquisition de trois (3) bacs auto propulsés sur les rivières :
-Alima à Okoyo (axe Okoyo — Lékana) ; 
-Motaba à Sambala et Ibenga à Bissambi (axe dongou — boyélé).</t>
  </si>
  <si>
    <t>Aménagement de la route Mila Mila — Makabana — Titi (75km)</t>
  </si>
  <si>
    <t>Poursuite des travaux d'ouverture et d'aménagement de la zone de Sambala et du redressement du trace du corridor 13</t>
  </si>
  <si>
    <t>Entités gouvernementales signataires</t>
  </si>
  <si>
    <t>Le premier ministre
Le ministre de l'économie forestière
Le ministre des finances et du budget
Le ministre de l'équipement et de l'entretien routier
Le ministre du plan, de la statistique et de l'intégration régionale</t>
  </si>
  <si>
    <t>Partie contractante</t>
  </si>
  <si>
    <t>CONGO DEJIAWOOD - SICOFOR</t>
  </si>
  <si>
    <t>Date de signature</t>
  </si>
  <si>
    <t>Durée de l'accord</t>
  </si>
  <si>
    <t>12 mois</t>
  </si>
  <si>
    <t>8 mois</t>
  </si>
  <si>
    <t>6 mois</t>
  </si>
  <si>
    <t>Lien vers le texte de l'accord (si applicable)</t>
  </si>
  <si>
    <t>Document communniqué</t>
  </si>
  <si>
    <t>Conditions</t>
  </si>
  <si>
    <t xml:space="preserve">Modalités de remboursement </t>
  </si>
  <si>
    <t>Article 6 : Aux termes du présent protocole, le gouvernement s'engage à financer le projet, sur la base des fonds générés par les taxes forestières, lesquelles taxes sont saisies par la société TAMAN INDUSTRIES LTD en compensations des prestations susmentionnées telle que le taxe d'abattage et taxe de superficie</t>
  </si>
  <si>
    <t xml:space="preserve">Article 6 : Aux termes du présent protocole, le gouvernement s'engage à financer le projet, sur la base des fonds générés par les taxes forestières, lesquelles sont saisies par la société ASIA CONGO INDUSTRIES en compensation des prestations susmentionnées telles que le taxe d'abattage et taxe de superficie </t>
  </si>
  <si>
    <t xml:space="preserve">Article 6 : Aux termes du présent protocole, le gouvernement s'engage à financer le projet, sur la base des fonds générés par les taxes forestières, lesquelles sont saisies par la société LIKOUALA TIMBER en compensation des prestations susmentionnées telles que le taxe d'abattage et taxe de superficie </t>
  </si>
  <si>
    <t xml:space="preserve">Article 6 : Aux termes du présent protocole, le gouvernement s'engage à financer le projet, sur la base des fonds générés par les taxes forestières, lesquelles sont saisies par la société SIFCO en compensation des prestations susmentionnées telles que le taxe d'abattage et taxe de superficie </t>
  </si>
  <si>
    <t xml:space="preserve">Article 6 : Aux termes du présent protocole, le gouvernement s'engage à financer le projet, sur la base des fonds générés par les taxes forestières, lesquelles sont saisies par la société Christelle en compensation des prestations susmentionnées telles que le taxe d'abattage et taxe de superficie </t>
  </si>
  <si>
    <t xml:space="preserve">Article 6 : Aux termes du présent protocole, le gouvernement s'engage à financer le projet, sur la base des fonds générés par les taxes forestières, lesquelles sont saisies par la société BOIS ET PLACAGE DE LOPOLA  en compensation des prestations susmentionnées telles que le taxe d'abattage et taxe de superficie </t>
  </si>
  <si>
    <t>Contrôle</t>
  </si>
  <si>
    <t>Article 17 : Le contrôle et la surveillance des travaux seront assurés par mission de contrôle. Le suivi administratif par le comité technique interministériel qui assure le rôle de maître d'ouvrage délégué, par l'intermédiaire du directeur départemental de l'entretien routier en liaison avec les autres administrations départementales compétentes.</t>
  </si>
  <si>
    <t>Artiçle 17 : Suivi, contrôle et surveillance des travaux
Le contrôle et la surveillance des travaux seront assurés par la mission de contrôle. Le suivi administratif par le comité technique interministériel qui assure le rôle de maître d'ouvrage délégué, par l'intermédiaire du directeur départemental de l'entretien routier en liaison avec les autres administrations départementales compétentes.</t>
  </si>
  <si>
    <t>Article 17 : Suivi, contrôle et surveillance des travaux
Le contrôle et la surveillance des travaux seront assurés par la mission de contrôle. Le suivi administratif par le comité technique interministériel qui assure le rôle de maître d'ouvrage délégué, par l'intermédiaire du directeur départemental de l'entretien routier en liaison avec les autres administrations départementales compétentes.</t>
  </si>
  <si>
    <t>Article 17 : Suivi, contröle et surveillance des travaux
Le contrôle et la surveillance des travaux seront assurés par la mission de contrôle. Le suivi administratif par le comité technique interministériel qui assure le rôle de maître d'ouvrage Le protocole arrivera à son terme à la fin des travaux, après l'établissement d'un procès verbal de fin des travaux établi entre de la société SIFCO et la commission interministérielle de réception des ouvrages finis</t>
  </si>
  <si>
    <t>Disposition fiscale et douaniére</t>
  </si>
  <si>
    <t xml:space="preserve">Article 20 : Conformément à la convention de partenariat, le projet bénéficiera, d'une exonération de tous droits et taxes ayant trait directement à ce projet et notamment sans que cette liste soit limitative :
- Exonération des droits de douanes et de la WA sur les fournitures de matériels, pièces, carburants et lubrifiants ainsi que sur toute fourniture de service ,
- Exonération des taxes sur les carrières de latérite et des droits fonciers correspondants
- Exonération des taxes sur l'environnement ;
- Exonération des droits d'enregistrement ;
- Eexonération de patente </t>
  </si>
  <si>
    <t>Article 20 : Conformément à la convention de partenariat, le projet bénéficiera, d'une exonération de tous droits et taxes ayant trait directement à ce projet et notamment sans que cette liste soit limitative :
- Exonération des droits de douanes et de la TVA sur les fournitures de matériels, pièces, carburants et lubrifiants ainsi que sur toute fourniture de service ;
- Exonération des taxes sur les carrières de latérite et des droits fonciers  correspondants ;
- Exonération des taxes sur l'environnement ;
- Exonération des droits d'enregistrement ;
- Exonération de patente.</t>
  </si>
  <si>
    <t>Information non prévue</t>
  </si>
  <si>
    <t>Suivi</t>
  </si>
  <si>
    <t>Article 7 : Le constat périodique d'avancement des travaux réalisés sera effectué :
- Chaque mois par les membres de la coordination technique départementale 
- Tous les deux (2) mois par les membres du comité technique interministériel ,
- Tous les trois (3) mois par les ministres, membres du comité de pilotage.</t>
  </si>
  <si>
    <t>Article 7 : Le constat périodique d'avancement des travaux réalisés sera effectué :
- Chaque mois par les membres de la coordination technique départementale ;
- Tous les deux (2) mois par les membres du comité technique interministériel ;
- Tous les trois (3) mois par les ministres, membres du comité de pilotage.</t>
  </si>
  <si>
    <t>Montant du Financement</t>
  </si>
  <si>
    <t>2 575 647 048 FCFA</t>
  </si>
  <si>
    <t>3 679 620 000 FCFA</t>
  </si>
  <si>
    <t>3 045 283 500 FCFA</t>
  </si>
  <si>
    <t>857 593 750 FCFA</t>
  </si>
  <si>
    <t>3 400 508 188 FCFA</t>
  </si>
  <si>
    <t>1 165 520 033 FCFA</t>
  </si>
  <si>
    <t>692 095 500 FCFA</t>
  </si>
  <si>
    <t>3 845 035 000 FCFA</t>
  </si>
  <si>
    <t>4 709 685 565 FCFA</t>
  </si>
  <si>
    <t>2 526 078 000 FCFA</t>
  </si>
  <si>
    <t>2 767 221 600 FCFA</t>
  </si>
  <si>
    <t>2 359 696 500 FCFA</t>
  </si>
  <si>
    <t>6 384 609 575 FCFA</t>
  </si>
  <si>
    <t>Engagement du contractant (si applicable)</t>
  </si>
  <si>
    <t xml:space="preserve">Infrastructures prévues dans l'accord </t>
  </si>
  <si>
    <t>Article 4 : Sur la base des évaluations convenues par les deux parties, le coût global du projet est estimé à deux milliards cinq cent soixante quinze millions six cent quarante sept mille quarante huit (2 575 647 048) de francs CFA, ce montant sera financé à 100 % par le gouvernement congolais moyennant compensations avec les taxes forestières.
Le financement est destiné aux prestations suivantes :
- Installation de chantier, amenée et repli du matériel pour un coût de quatre vingt quatre millions (84 000 000) de francs CFA
- Travaux préparatoires, des terrassements et de chaussée pour un coût de deux milliard trois cent soixante dix sept millions six cent quarante sept mille quarante huit (2 377 647 048) de francs CFA.
- Frais de contrôle et de suivi administratif pour un coût de cent quatorze millions (114 000 000) de francs CFA.</t>
  </si>
  <si>
    <t>Article 4 : Sur la base des évaluations convenues par les deux parties, le coût global du projet est estimé à trois milliards six cent soixante-dix-neuf millions six cent vingt mille (3 679 620 000) de francs CFA, ce montant sera financé à 100 % par le gouvernement congolais moyennant compensations avec les taxes forestières.
Le financement est destiné aux prestations suivantes .
- Installation de chantier, amenée et repli du matériel pour un coût de quarante millions (40 000 000) de francs CFA
- Frais de contrôle et de suivi administratif pour un coût de cent deux millions (102 000 000) de francs CFA.
- Travaux préparatoires et de terrassement pour un coût de deux milliards quatre cent six millions deux cent soixante mille (2 406 260 000) de francs CFA.
- Travaux d'ouvrages d'assainissement et de franchissement pour un coût de sept cent un millions trois cent soixante mille (701 360 000) de francs CFA.
- Travaux confortatifs du pont pour un coût de quatre cent trente millions (430 000 000) de francs CFA</t>
  </si>
  <si>
    <t>Article 4 : Sur la base des évaluations convenues par les deux parties, le coût global du projet est estimé à trois milliards quarante-cinq millions deux cent quatrevingt-trois mille cinq cents (3 045 283 500) de francs CFA, ce montant sera financé à 100 % par le gouvernement congolais moyennant compensations avec les taxes forestières.
Le financement est destiné aux prestations suivantes :
- Installation de chantier, amenée et repli du matériel pour un coût de trente-six millions deux cent cinquante-trois mille trois cent soixante-quinze (36 253 375) de francs CFA
 - Frais de contrôle et de suivi administratif pour un coût de cent huit millions sept cent soixante mille cent vingt-cinq (108 760 125) de francs CFA.
 - Travaux préparatoires et de terrassement pour un coût de un milliard sept cent vingt deux millions (1 722 000 000) de francs CFA.
 - Travaux de construction des ouvrages d'assainissement et de franchissement pour un coût de Un milliard cent soixante dix huit millions deux cent soixante dix mille (1 178 270 000) de francs CFA</t>
  </si>
  <si>
    <t>Article 4 : Sur la base des évaluations convenues par les deux parties, le coût global du projet est estimé à Huit cent cinquante-sept millions cinq cent quatre-vingt treize mille sept cent cinquante (857 593 750) de francs CFA, ce montant sera financé à 100 % par le gouvernement congolais moyennant compensations avec les taxes forestières.
Le financement est destiné aux prestations suivantes :
- Installation de chantier, amenée et repli du matériel pour un coût de Dix millions (10 000 000) de francs CFA
- Travaux préparatoires et de terrassement pour un coût de huit cent vingt millions cinq cent quatre-vingt-treize mille sept cent cinquante (820 593 750) francs CFA.
 -Frais de contrôle et de suivi administratif pour un coût de Vingt-sept millions (27 000 000) de francs CFA.</t>
  </si>
  <si>
    <t>Article 4 : Sur la base des évaluations convenues par les deux parties, le coût global du projet est estimé à Trois milliards quatre cent millions cinq cent huit mille cent quatre vingt huit (3 400 508 188) de francs CFA, ce montant sera financé à 100 % par le gouvernement congolais moyennant compensations avec les taxes forestières.
Le financement est destiné aux prestations suivantes :
- Installation de chantier, amenée et repli du matériel pour un coût de Cent dix millions deux cent deux mille sept cent cinquante (110 202 750) de francs CFA.
- Travaux d'aménagement des routes Lékana - Kenkouara — Nkoua — Kebara (27,6 Km) : Kebara — Lagué — Ngoulonkila (20 Km) et Kébara — Ingoumina (PK 120+000 — PK 60+000) pour un coût de Trois milliards cent cinquante un millions trois cent cinq mille quatre cent trente huit (3 151 305 438) de francs CFA.
- Frais de contrôle technique et de suivi administratif pour un coût de Cent trente neuf millions (139 000 000) de francs CFA</t>
  </si>
  <si>
    <t>Article 4 : Sur la base des évaluations convenues par les deux parties, le coût global du projet est estimé à Un milliard cent soixante-cinq millions cinq cent vingt mille trente-trois (1 165 520 033) de francs CFA, ce montant sera financé à 100 % par le gouvernement congolais moyennant compensations avec les taxes forestières.
Le financement est destiné aux prestations suivantes :
- Installation de chantier, amenée et repli du matériel pour un coût de Douze millions soixante-dix-neuf mille sept (12 079 007) de francs CFA.
- Travaux de réhabilitation de la route : Sembé — Ngbala — Bolozo (112km) pour un coût de Un milliard cent quinze millions cent vingt-cinq mille (1 115 125 000) de francs CFA.
- Frais de contrôle technique et de suivi administratif pour un coût de Trente-huit millions trois cent seize mille vingt-six (38 316 026) de francs CFA.</t>
  </si>
  <si>
    <t>Article 4 : Sur la base des évaluations convenues par les deux parties, le coût global du projet est estimé à Six cent quatre vingt douze millions quatre vingt quinze mille cinq cents (692 095 500) de francs CFA, ce montant sera financé à 100 % par le gouvernement congolais moyennant compensations avec les taxes forestières.
Le financement est destiné aux prestations suivantes :
- Installation de chantier, amenée et repli du matériel pour un coût de Soixante deux millions cinq cents mille (62 500 000) de francs CFA
- Frais de contrôle et de suivi administratif pour un coût de Vingt-neuf millions (29 000 000) de francs CFA.
- Frais d'élaboration du dossier technique pour un coût de Sept millions cinq cents mille (7 500 000) de francs CFA.
- Travaux préparatoir,es pour un coût de Dix millions cinq cent cinquante-sept mille cinq cent (10 557 500) de francs CFA.
- Travaux d'ouvrage d'art pour un coût de Trois cent cinquante un millions cinq cent cinquante-huit mille (351 558 000) de francs CFA.
- Acquisition de la superstructure métallique pour un coût de Cent quatre-vingtquatorze millions (194 000 000) de francs CFA.
- Travaux divers pour un coût de Trente-six millions neuf cent quatre-vingt mille (36 980 000) de francs CFA.</t>
  </si>
  <si>
    <t>Article 4 : Sur la base des évaluations convenues par les deux parties, le coût global du projet est estimé à trois milliard huit cent quarante-cinq millions trente-cinq mille (3 845 035 000) francs CFA, ce montant sera financé à 100 % par le gouvernement congolais moyennant compensations avec les taxes forestières
Le financement est destiné aux prestations suivantes :
 Installation de chantier, amenée et repli du matériel pour un coût de soixante-quinze millions (75 000 000) francs CFA.
- Travaux d'aménagement de la route Ibé — Ingoumina - Zanaga y compris la réfection du platelage des ponts sur les rivières Mpoukou et Loyo pour un coût de trois milliards six cent soixante millions trente-cinq mille (3 660 035 000) francs CFA.
- Frais de contrôle technique et de suivi administratif pour un coût de cent dix millions (110 000 000) de francs CFA.</t>
  </si>
  <si>
    <t>Article 4 : Sur la base des évaluations convenues par les deux parties, le coût global du projet est estimé à Quatre milliards sept cent neuf millions six cent quatre-vingtcinq mille cinq cent soixante-cinq (4 709 685 565) de francs CFA, ce montant sera financé à 100 % par le gouvernement congolais moyennant compensations avec les taxes forestières.
Le financement est destiné aux prestations suivantes :
- Installation de chantier, amenée et repli du matériel pour un coût de Quatre-vingt-six millions (86 000 000) de francs CFA
- Frais de contrôle et de suivi administratif pour un coût de Cinquante-trois millions (53 000 000) de francs CFA.
- Frafs d'élaboration du dossier technique pour un toût de Sept millions (7 000 000) de francs CFA.
- Travaux préparatoires et de terrassement pour un coût de Trois milliards sept cent vingt-neuf millions deux cent vingt-sept mille cinq cent soixante-cinq (3 729 227 565) de francs CFA.
- Travaux d'assainissement pour un coût de Quatre cent vingt-six millions trois cent quarante-quatre mille (426 344 000) de francs CFA.
- Travaux d'ouvrage d'art pour un coût de Deux cent quatre-vingt-onze millions cinq cent trente-quatre mille (291 534 000) de francs CFA.
- Acquisition de la superstructure métallique pour un coût de Cent neuf millions cinq cents mille (109 500 000) de francs CFA.
- Travaux divers pour un coût de Six millions quatre-vingt mille (6 080 000) de francs CFA.</t>
  </si>
  <si>
    <t>Article 4 : Sur la base des évaluations convenues par les deux parties, le coût global du projet est estimé à deux milliards cinq cent vingt-six millions soixante-dixhuit mille (2 526 078 000) de francs CFA, ce montant sera financé à 100 % par le gouvernement congolais moyennant compensations avec les taxes forestières.
Le financement est destiné aux prestations suivantes :
- Installation de chantier, amenée et repli du matériel pour un coût de quarante millions (40 000 000) de francs CFA
- Frais de contrôle et de suivi administratif pour un coût de quatre-vingt millions (80 000 000) de francs CFA.
- Travaux préparatoires et de terrassement pour un coût de un milliard cinq cent vingt-huit millions cinq cents mille (1 528 500 000) de francs CFA.
- Travaux d'assainissement pour un coût de soixante-dix mille (78 000) de francs CFA.</t>
  </si>
  <si>
    <t>Article 4 : Sur la base des évaluations convenues par les deux parties, le coût global du projet est estimé à deux milliards sept cent soixante-sept millions deux cent vingt un mille six cents (2 767 221 600) de francs CFA, ce montant sera financé à 100 % par le gouvernement congolais moyennant compensations avec les taxes forestières.  
Le financement est destiné aux prestations suivantes :
- Installation de chantier, amenée et repli du matériel pour un coût de trente millions (30 000 000) de francs CFA.  
- Frais de contrôle et de suivi administratif pour un coût de soixante-quinze millions (75 000 000) de francs CFA
- Travaux préparatoires pour un coût de cinq cent quarante millions (540 000 000) de francs CFA
- Travaux d'assainissement et d'ouvrage d'art pour un coût de deux milliards cent vingt-deux millions deux cent vingt un mille six cents (2 122 221 000) de francs CFA.</t>
  </si>
  <si>
    <t>Article 4 : Sur la base des évaluations convenues par les deux parties, le coût global du projet est estimé à deux milliards trois cent cinquante-neuf millions six cent quatre-vingt-seize mille cinq cents (2 359 696 500) de francs CFA, ce montant sera financé à 100 % par le gouvernement congolais moyennant compensations avec les taxes forestières.
Le financement est destiné aux prestations suivantes :
- Installation de chantier, amenée et repli du matériel pour un coût de vingt millions (20 000 000) de francs CFA
- Frais de contrôle et de suivi administratif pour un coût de soixante-dix millions (70 000 000) de francs CFA.
- Travaux préparatoires et de terrassement pour un coût de deux milliards deux cent trente-huit millions six quarante-six mille cinq cents (2 238 646 500) de francs CFA.
- Travaux d'assainissement et de construction des ouvrages pour un coût de trente un millions cinquante mille (31 050 000) de francs CFA.</t>
  </si>
  <si>
    <t>Article 4 : Sur la base des évaluations convenues par les deux parties, le coût global du projet est estimé à six milliards trois cent quatre-vingt-quatre millions six cent neuf mille cinq cent soixante-quinze (6 384 609 575) de francs CFA, ce montant sera financé à 100 % par le gouvernement congolais à travers les taxes forestières et les taxes à l'exportation/Redevance bois.
Le montant de six milliards trois cent quatre-vingt-quatre millions six cent neuf mille cinq cent soixante-quinze (6 384 609 575) de francs CFA, dont un milliard deux cent cinquante-deux millions huit cent quatre-vingt-cinq mille (1 252 885 000) de francs CFA pour les travaux zone de Sambala, deux milliards six cent vingt-sept millions cinq cent trente-neuf mille cinq cent soixante-quinze (2 627 539 575) de francs CFA pour travaux de redressement du tracé du module 3 , un milliard huit cent soixante-dix-huit millions cent quatre-vingt-cinq mille (1 878 185 000) de francs CFA pour travaux imprévus et communautaires et les prestations suivantes :
- Installation de chantier, amenée et repli du matériel pour un coût de trois cent un millions (301 000' 000) de francs CFA
- Frais de contrôle technique et de suivi administratif des travaux pour un coût de trois cent vingt-cinq millions (325 000 000) de francs CFA.</t>
  </si>
  <si>
    <t>Valeur estimée de l'infrastructure/ou des coûts associés  au 1/1/2021</t>
  </si>
  <si>
    <t>3 679 620 FCFA</t>
  </si>
  <si>
    <t>2 767 221 000 FCFA</t>
  </si>
  <si>
    <t>Localisation de l'infrastructure</t>
  </si>
  <si>
    <t>Louingui — Loumo — Ntombo Manianga et la Bretelle de Musana - Nzanza</t>
  </si>
  <si>
    <t xml:space="preserve"> Mila Mila — Mandzi — Malele </t>
  </si>
  <si>
    <t xml:space="preserve">Makabana— Sathou — Missama </t>
  </si>
  <si>
    <t>Enyellé — Bétou (Section Carrefour Enyéllé — Carrefour Missa)</t>
  </si>
  <si>
    <t xml:space="preserve">
Lekana — Kenkouara — Nkoua — Kebara ;
Kebara — Lagué — Ngoulonkila ;
Kebara - Ingoumina</t>
  </si>
  <si>
    <t xml:space="preserve">Sembé — Ngbala — Bolozo </t>
  </si>
  <si>
    <t>Rivière LEMBESSI à ENKEYA (axe EWO — TALAS), dans le département de la cuvette ouest</t>
  </si>
  <si>
    <t xml:space="preserve"> Ibe — Ingoumina - Zanaga et les rivières Mpoukou et Loyo</t>
  </si>
  <si>
    <t>Tronçon Ewo — Onguia</t>
  </si>
  <si>
    <t xml:space="preserve">INGOUMINA — KEBARA </t>
  </si>
  <si>
    <t>Alima à Okoyo (axe Okoyo — Lékana) ; 
Motaba à Sambala et Ibenga à Bissambi (axe dongou — boyélé).</t>
  </si>
  <si>
    <t xml:space="preserve">Mila Mila — Makabana — Titi </t>
  </si>
  <si>
    <t>zone de Sambala</t>
  </si>
  <si>
    <t>SOCIETES</t>
  </si>
  <si>
    <t>ENGAGEMENTS PREVUS</t>
  </si>
  <si>
    <t>I.- DEPARTEMENT DE LA LIKOUALA</t>
  </si>
  <si>
    <t>CONGOLAISE INDUSTRIELLE DE BOIS
CAT n° 14/MEFE/CAB/DGEF/DF-SGF
du 13 novembre 2002</t>
  </si>
  <si>
    <t>A.- EQUIPEMENT DE L’ADMINISTRATION FORESTIERE
En permanence
-      livraison, chaque année de 2000 litres de gas-oil à la Direction Départementale de l’Economie Forestière de la Likouala</t>
  </si>
  <si>
    <t>B.- DEVELOPPEMENT SOCIO-ECONOMIQUE DEPARTEMENTAL
En permanence
A partir de l’année 2016
-      Reprofilage des routes de la Communauté urbaine d’Enyéllé, par la mise à disposition de cette Communauté d’un engin durant 20 jours, par an ;
-      Livraison de 1.500 litres de gasoil par mois à la communauté urbaine d’Enyellé, à partir de mars 2016, pour l’alimentation du groupe électrogène de la SNE ;
-      Entretien de la route Enyellé-Bissambi-Sambala-Dongou, à partir de 2016, après concertation avec toutes les autres sociétés forestières intervenant dans la Likouala, sous la présidence du Préfet du Département.</t>
  </si>
  <si>
    <t>A partir de l’année 2017
En attendant la signature d’un protocole d’accord portant mutualisation du CSI entre la CIB et les autorités locales, en vue de relever le plateau technique et l’offre de service de soins de qualité, tant pour les ayants droit CIB que pour la population d’Enyéllé, la CIB fournira les produits pharmaceutiques aux CSI d’Enyéllé et de Boyélé et au Poste de santé de Bolomo, à hauteur de FCFA 5.000.000, par an.
Au terme de l’application de l’accord précité, cette fourniture sera de l’ordre de FCFA 2.000.000, par an</t>
  </si>
  <si>
    <t>LIKOUALA-TIMBER
CAT n°5/MEFE/CAB/DGEF
du 19 septembre 2005 UFA Missa
(Groupe A)</t>
  </si>
  <si>
    <t>A.- DEVELOPPEMENT SOCIO-ECONOMIQUE DEPARTEMENTAL
En permanence
-      livraison des produits pharmaceutiques, à hauteur de F CFA Cinq millions (F CFA 5.000.000) aux Districts de Bétou et Enyéllé, soit F CFA Deux millions cinq cent mille (F CFA 2.500.000) par District.</t>
  </si>
  <si>
    <t>B.- EQUIPEMENT DE L’ADMINISTRATION FORESTIERE
En permanence
-      livraison chaque année de deux mille (2.000) litres de gasoil aux Directions Départementales de l’Economie Forestière de
la Cuvette et des Plateaux, soit mille (1000) litres par direction.
-      Engagement à l’élaboration et la mise en œuvre du plan d’aménagement</t>
  </si>
  <si>
    <t>LIKOUALA-TIMBER
CAT n°6/MEFE/CAB/DGEF
du 19 septembre 2005
UFA Bétou/UFA Missa</t>
  </si>
  <si>
    <t>A.- DEVELOPPEMENT SOCIO-ECONOMIQUE DEPARTEMENTAL
En permanence
-      livraison, chaque année, des médicaments à la Sous-préfecture de Bétou, à hauteur de FCFA Deux millions cinq cent mille(F CFA2. 500.000). (UB)
-      livraison, chaque année, des médicaments aux Sous-préfectures de Bétou,et Enyellé à hauteur de FCFA Cinq millions cinq cent mille(F CFA 5.000.000). soit 2500000 FCFA par sous-préfecture.(UM)</t>
  </si>
  <si>
    <t>B.- EQUIPEMENT DE L’ADMINISTRATION FORESTIERE
En permanence
livraison, chaque année, de 2000 litres de carburant aux Directions Départementales de l’Economie Forestière de la Cuvette-ouest et des Plateaux, soit 1000 litres par Direction. (UB) livraison, chaque année, de 2000 litres de carburant aux Directions Départementales de l’Economie Forestière de la Cuvette et des Plateaux, soit 1000 litres par Direction.(UM)</t>
  </si>
  <si>
    <t>MOKABI S.A.
CAT n° 3/MEFE/CAB/DGEF du 30 août 2005  et Avenant n°1/MEF/CAB/DGEF du 28 août 2020
UFA Mokabi-Dzanga
(Groupe B)</t>
  </si>
  <si>
    <r>
      <t xml:space="preserve">A.- DEVELOPPEMENT SOCIO-ECONOMIQUE DEPARTEMENTAL
Année 2005
</t>
    </r>
    <r>
      <rPr>
        <u/>
        <sz val="7"/>
        <color rgb="FF000000"/>
        <rFont val="Trebuchet MS"/>
        <family val="2"/>
      </rPr>
      <t>Juillet-septembre</t>
    </r>
    <r>
      <rPr>
        <u/>
        <sz val="7"/>
        <color rgb="FF000000"/>
        <rFont val="Trebuchet MS"/>
        <family val="2"/>
      </rPr>
      <t xml:space="preserve">
</t>
    </r>
    <r>
      <rPr>
        <sz val="7"/>
        <color rgb="FF000000"/>
        <rFont val="Trebuchet MS"/>
        <family val="2"/>
      </rPr>
      <t>-      ouverture de la route de Dzanga dans la Sous-Préfecture d’Enyellé.
-      aménagement de la piste d’atterrissage d’Enyellé afin de lui permettre d’accueillir les porteurs de douze tonnes.
-      construction du terrain de foot ball d’Enyellé (déforestage et nivellement du terrain, fourniture des poteaux et filets de
but).
-      construction d’un (01) bureau de poste à Enyellé avec le logement du receveur.</t>
    </r>
  </si>
  <si>
    <t>B.- EQUIPEMENT DE L’ADMINISTRATION FORESTIERE
En permanence
-      livraison, chaque année, de 2.000 litres de gasoil aux Directions Départementale de l’Economie Forestière de la Likouala
et de la Cuvette-Ouest soit 1.000 litres par Direction.,
-      Engagement à l’élaboration et la mise en œuvre du plan d’aménagement de la concession
-      réfection des bâtiments abritant la Direction Départementale de l’Economie Forestière de la Likouala et le logement du
Directeur (toiture, peinture et plafond), à hauteur de 5.000.000 F CFA.
-      équipement du logement du Directeur Départemental de l’Economie Forestière de la Likouala (antenne parabolique, un poste téléviseur, une réfrigération avec fraiseur, un salon) et la construction de trois (03) placards muraux dans les chambres.</t>
  </si>
  <si>
    <t>BOIS ET PLACAGES DE LOPOLA
CAT n° 18/MEFE/DGEF/DF-SGF du 13 novembre 2002
UFA Lopola 
Avenant n°4/MEF/CAB DGEF du 10 octobre 2017
Arrêté n° 7078/MEF/CAB du 10 octobre 2017
(Groupe B)</t>
  </si>
  <si>
    <t>A.- EQUIPEMENT DE l’ADMINISTRATION FORESTIERE
En permanence
-      Livraison, chaque année, de 2.000 litres de gasoil à la Direction Départementale de l’Economie Forestière de la Likouala
-      Engagement à l’élaboration et la mise en œuvre du plan d’aménagement de la concession</t>
  </si>
  <si>
    <t>B.- DEVELOPPEMENT SOCIO-ECONOMIQUE DEPARTEMENTAL
La société s’engage à participer aux efforts de développement départemental dans un programme triennal (2003-2005) à hauteur de F CFA 70 millions.</t>
  </si>
  <si>
    <t xml:space="preserve">Année 2018
En permanence
-      livraison pendant 5 ans des produits pharmaceutiques à l’hôpital de base d’Impfondo à hauteur de 15.000.000 FCFA, soit 3.000.000 FCFA par an à partir de 2018.
</t>
  </si>
  <si>
    <t>BOIS KASSA
Cat n° 3/MEFE/CAB/DGEF/DF-
SGF du 14 juillet 2003
Cat n° 6/MEF/CAB/DGEF/DF- SGF du 15 octobre 2019 UFA Mobola-Mbondo</t>
  </si>
  <si>
    <t>A.- EQUIPEMENT DE L’ADMINISTRATION FORESTIERE
En permanence
-      livraison chaque année, de 1000 litres de gasoil à la Direction Départementale de l’Economie Forestière de la Cuvette- Ouest.
-      Engagement à l’élaboration et la mise en œuvre du plan d’aménagement de la concession</t>
  </si>
  <si>
    <t>ETBM
CAT n° 8/MDDEFE/CAB/DGEF du 11 septembre 2012 Arrêté n°11092/MDDEFE/CAB du 11 septembre 2012 (UFE Moungouma)</t>
  </si>
  <si>
    <t>A.- Développement socio-économique
Pendant la période d’exploitation
-      entretien des pistes agricoles de :
      Tsiaki-Nka-Kimboté
      Tsiati-Ngamikala-Kimbimi
-      Livraison, chaque année à la Préfecture des produits pharmaceutiques à hauteur de 3.000.000 FCFA.</t>
  </si>
  <si>
    <t>II.- DEPARTEMENT DE LA SANGHA</t>
  </si>
  <si>
    <t>CONGOLAISE INDUSTRIELLE DE BOIS
CAT n° 12/MEFE/CAB/DGEF/
DF-SGF du 13 novembre 2002
UFA Pokola et UFE Pikounda Nord</t>
  </si>
  <si>
    <r>
      <t xml:space="preserve">A.- EQUIPEMENT DE L’ADMINISTRATION FORESTIERE
En permanence
-      fourniture chaque année, de deux mille (2000) litres de gasoil à la Direction Départementale de l’Economie Forestière de
la Sangha
</t>
    </r>
    <r>
      <rPr>
        <u/>
        <sz val="7"/>
        <color rgb="FF000000"/>
        <rFont val="Trebuchet MS"/>
        <family val="2"/>
      </rPr>
      <t>Novembre 2002</t>
    </r>
    <r>
      <rPr>
        <u/>
        <sz val="7"/>
        <color rgb="FF000000"/>
        <rFont val="Trebuchet MS"/>
        <family val="2"/>
      </rPr>
      <t xml:space="preserve">
</t>
    </r>
    <r>
      <rPr>
        <sz val="7"/>
        <color rgb="FF000000"/>
        <rFont val="Trebuchet MS"/>
        <family val="2"/>
      </rPr>
      <t>-      contribution à l’acquisition d’un bus de type Coaster pour le transport du personnel de la Direction Générale de l’Economie Forestière, à hauteur de FCFA 20 millions.
-      Engagement à l’élaboration et la mise en œuvre du plan d’aménagement de la concession</t>
    </r>
  </si>
  <si>
    <t>CONGOLAISE INDUSTRIELLE DE BOIS
CAT n° 13/MEFE/CAB/DGEF/DF-SGF du 13 novembre 2002
UFA KABO
(Groupe A)</t>
  </si>
  <si>
    <t>A.- EQUIPEMENT DE L’ADMINISTRATION FORESTIERE
A la signature
-      livraison d’un (01) ordinateur complet avec onduleur et imprimante à la Direction Générale de l’Economie Forestière ;
-      livraison d’une (01) moto tout terrain à la Direction Générale de l’Economie Forestière.</t>
  </si>
  <si>
    <t>INDUSTRIE FORESTIERE DE OUESSO
CAT n° 5/MEF/CAB/DGEF
du 31 décembre 2008
Approuvé par arrêté n° 10357/ MEF/ CAB du 31 décembre 2008UFA Ngombé
(Groupe A)</t>
  </si>
  <si>
    <t>DEVELOPPEMENT SOCIO-ECONOMIQUE DEPARTEMENTAL
A compter de 2009
-      entretien des artères de la ville de Ouesso, sur une longueur de 15 km, à hauteur de FCFA 15 millions, suivant un programme à convenir entre la commune de Ouesso et la société.
En permanence pendant la période 2009-2013
-      livraison des produits pharmaceutiques aux centres de santé intégrés de :
      Pikounda et Mokeko, à hauteur de FCFA 1 million par an et par centre ;
      Moyoye, Liouesso, Ntokou, Attention et Zoulabouth, à hauteur de FCFA 500.000, par an et par centre.</t>
  </si>
  <si>
    <r>
      <t>SOCIETE D’EXPLOITATION FORESTIERE YUAN DONG
BZV-SARL (SEFYD)
CAT n° 4/MEFE/CAB/DGEF du 19 septembre 2005 Avenant n° 4/MEF/CAB/DGEF du 1</t>
    </r>
    <r>
      <rPr>
        <vertAlign val="superscript"/>
        <sz val="7"/>
        <color rgb="FF000000"/>
        <rFont val="Trebuchet MS"/>
        <family val="2"/>
      </rPr>
      <t>er</t>
    </r>
    <r>
      <rPr>
        <sz val="7"/>
        <color rgb="FF000000"/>
        <rFont val="Trebuchet MS"/>
        <family val="2"/>
      </rPr>
      <t xml:space="preserve"> septembre 2008 UFA Jua-Ikié
(Groupe A)</t>
    </r>
  </si>
  <si>
    <t>A.- DEVELOPPEMENT SOCIO-ECONOMIQUE DEPARTEMENTAL
En permanence
-      livraison, chaque année, de 3.000 litres de gasoil au Département de la Sangha, au Conseil départemental et à la Sous- Préfecture de Souanké, .soit 1.000 litres par structure.
-      livraison, chaque année, des produits pharmaceutiques aux Sous-préfectures de Souanké et de Sembé, à hauteur de FCFA trois millions (FCFA 3.000.000), soit FCFA 1.500.000 par Sous-préfecture
-      entretien des axes routiers :
      Souanké-Belle vue-Elené ;
      Souanké-Djampouo ;
      Souanké-Ntam.</t>
  </si>
  <si>
    <t>SOCIETE D’EXPLOITATION FORESTIERE YUAN DONG
BZV-SARL (SEFYD)
CAT N° 3/MEFDD/CAB/DGEF
du 6 Avril 2016
Arrêté n°3025/MEFDD/CAB du 6 avril 2016
UFA Karagoua</t>
  </si>
  <si>
    <t>A.- DEVELOPPEMENT SOCIO-ECONOMIQUE DEPARTEMENTAL
En permanence
Livraison chaque année de 9.000 litres de gasoil sur cinq (5) ans aux structures ci-après :
      Préfecture de la Sangha 2000 litres ;
      Conseil départemental de la Sangha 2000 litres ;
      Sous- préfecture de Souanké 2000 litres ;
      Communauté urbaine de Souanké 2000 litres ;
      Centre de Santé Intégré de Souanké 1000 litres .
-  Livraison de produits pharmaceutiques à hauteur de 25.000.000 FCFA à la Préfecture de la Sangha pendant cinq (5) ans, soit 5.000.000 FCFA par année ;
-  Entretien par reprofilage des voiries urbaines de Souanké ;</t>
  </si>
  <si>
    <t>B.- EQUIPEMENT DE L’ADMINISTRATION FORESTIERE
En permanence
-      Livraison de 1500 litres de carburant chaque année soit :
      -    1000 litres à la Direction Départementale de l’Economie Forestière de la Sangha ;
       -      500 litres à la Brigade de l’Economie Forestière de Souanké.</t>
  </si>
  <si>
    <t>SOCIETE INDUSTRIELLE ET FORESTIERE DU CONGO (SIFCO)
CAT N° 7/MEFE/CAB/DGEF DU 19 SEPTEMBRE 2005
UFA Tala-Tala (Groupe C)</t>
  </si>
  <si>
    <t>A.- DEVELOPPEMENT SOCIO-ECOBOMIQUE DEPARTEMENTAL
-      contribution à la construction d’un pont sur la rivière Koudou à Ngbala.</t>
  </si>
  <si>
    <t>B.- EQUIPEMENT DE L’ADMINISTRATION FORESTIERE
-La contribution de cette société à l’équipement de l’Administration Forestière fera l’objet d’un avenant.
-Engagement à l’élaboration et la mise en œuvre du plan d’aménagement de la concession</t>
  </si>
  <si>
    <t>III.- DEPARTEMENT DE LA CUVETTE-OUEST</t>
  </si>
  <si>
    <t>CONGO DEJIA WOOD INDUSTRY
CAT N° 2/MEF/CAB/DGEF du 02 août 2007
UFA Mbomo-Kellé
(Groupe B)</t>
  </si>
  <si>
    <t>A.- DEVELOPPEMENT SOCIO-ECONOMIQUE DEPARTEMENTAL
En permanence
-      réhabilitation et/ou entretien des tronçons routiers :
      Kellé-Oyabi-Ndzouono, 111 km ;
      Kellé-Ndzoukou 65 km ;
      Oyabi-Omboyé Frontière 48 km ;
      Mbomo-Olloba, 65 Km.
-      livraison, chaque année, des produits pharmaceutiques à hauteur de F CFA 2.500.000 pour la Sous-Préfecture de Kellé et F CFA 2.500.000 pour la Sous Préfectuire de Mbomo ;
-      livraison, chaque année, de 5.000 litres de gasoil, soit :
      1500 litres à la Préfecture de la Cuvette-Ouest ;
      1500 litres au Conseil départemental de la Cuvette-Ouest ;
      1000 litres à la Sous Préfecture de Kellé ;
      1000 litres à la Sous Préfecture de Mbomo.</t>
  </si>
  <si>
    <t>B.- EQUIPEMENT DE L’ADMINISTRATION FORESTIERE
En permanence
-      livraison, chaque année, de deux mille (2.000) litres de gasoil aux Directions Départementales de l’Economie Forestière de la Cuvette-Ouest et de la Cuvette, soit mille (1.000) litres par direction.
-      Engagement à l’élaboration et la mise en œuvre du plan d’aménagement de la concession</t>
  </si>
  <si>
    <t>ENTREPRISE CHRISTELLE
CAT n° 5/MDDEFE/CAB/DGEF
du 19 août 2010 UFA Tsama
Avenant
UFA Tsama-Mbama
(Groupe C)</t>
  </si>
  <si>
    <t>A.- DEVELOPPEMENT SOCIO-ECONOMIQUE DEPARTEMENTAL
En permanence
-      entretien permanent du tronçon routier Tchéré-Tsama1-Obala : 105 Km ;
-      livraison, chaque année, pendant 5 ans, de 1000 litres de gasoil à la sous-préfecture d’Etoumbi ;
-      livraison, chaque année, pendant 5 ans, des produits pharmaceutiques, à hauteur de FCFA 2.000.000, à la sous-
préfecture d’Etoumbi.</t>
  </si>
  <si>
    <t>IV.- DEPARTEMENT DE LA CUVETTE</t>
  </si>
  <si>
    <t>WANG SAM RESSOURCES AND TRADING COMPANY CONGO
CAT n° 1/MDDEFE/CAB/DGEF du 27 juillet 2011
UFA Makoua</t>
  </si>
  <si>
    <t>A.- DEVELOPPEMENT SOCIO-ECONOMIQUE DEPARTEMENTAL
En permanence
-      livraison, chaque année, des produits pharmaceutiques à la Préfecture de la Cuvette, à hauteur de FCFA 5.000.000, pendant cinq (5) ans ;
-      livraison, chaque année, pendant cinq (5) ans :
      10.000 litres de gasoil à la Préfecture de la Cuvette ;
      4.000 litres de gasoil au Conseil Départemental de la Cuvette ;
      2.000 litres de gasoil à la sous-préfecture de Makoua.
-      Assainissement de la ville de Makoua, une fois par an ;
-      Ouverture ou réhabilitation et entretien des pistes agricoles ci-après :
      Lengui-Bova ;
      Mvouma-Ndongo Niama ;
      Aboua-Ntokou Otola.</t>
  </si>
  <si>
    <t>SOFIA
CAT n° 09/MEFE/CAB/DGEF/DF-SGF
du 17 septembre 2004
UFA Abala
(Groupe D)</t>
  </si>
  <si>
    <t>A.- EQUIPEMENT DE L’ADMINISTRATION FORESTIERE
En permanence
-      fourniture, chaque année, de 2000 litres de gasoil aux Directions Départementales de l’Economie Forestière des Plateaux et
du Pool, soit 1000 litres par direction.
-      Engagement à l’élaboration et la mise en œuvre du plan d’aménagement de la concession</t>
  </si>
  <si>
    <t>B.DEVELOPPEMENT SOCIO-ECONOMIQUE DEPARTEMENTAL
En permanence
-      fourniture, chaque année, de 4000 litres de gasoil à la Préfecture et au Conseil Départemental des Plateaux.
-      fourniture, chaque année, des médicaments à l’hôpital de base d’Abala, aux dispensaires d’Osselé, d’Allembé et d’Ollombo, à
hauteur de F CFA 4 millions.
-      réhabilitation et/ou entretien des routes secondaires et pistes agricoles ci-après :
      Ollombo-Abala-Osselé
      Abala-Ibonga
      Itoumbi-Ekwassendé
      Osselé-Allembé
      Allembé-Ongoli
      Allembé-Alima rivière
      Allembé Otsendé-Mbongo-Ekassa-Allemba</t>
  </si>
  <si>
    <t>CFF-BOIS International
CTI n° 001/MEF/CAB/DGEF
du 8 août 2018
Arrêté n° 6349/MEF/CAB du 8 août 2018
UFE Moulièné (Groupe C)</t>
  </si>
  <si>
    <t>A.- DEVELOPPEMENT SOCIO-ECONOMIQUE DEPARTEMENTAL
En permanence
-      entretien permanent des tronçons routiers :
      Tsiaki-Nka-Kimboto (26 km)
      Tsiaki-Makaka-Mpono (48 km)
      Tsiaka-Ngamikala-Kimbimi 3 (8 km)
      Kimalou 2-Tsiaki 3 (8Km).
-      Livraison, chaque année, à la préfecture, par le biais du Ministère en charges des Eaux et Forêts, des produits pharmaceutique, au profit des formations sanitaires, à hauteur de FCFA .2.500.000 FCFA, pendant les 5 premières années , pour un cout global de 12.500.000 FCFA ;
-      Livraison, chaque année, à la préfecture, au conseil départemental et aux sous-préfectures de 5200 litres de Gaz oïl, soit:
      2000 litres à la Préfecture de la Bouenza ;
      2.000 litres au Conseil départemental de la Bouenza ;
      1200 litres à la sous-préfecture de Tsiaki et Mouyondzi, soit 600l par sous-préfecture pour un cout global de 2.470.000 FCFA</t>
  </si>
  <si>
    <t>VII.- DEPARTEMENT DU KOUILOU</t>
  </si>
  <si>
    <t>COFIBOIS
CTI n° 5/MEFE/CAB/DGEF/DF-SGF du 23 avril 2004
UFE Mbamba Sud située dans
l’UFA Sud 1 (Pointe-Noire)
(Groupe D)</t>
  </si>
  <si>
    <t>A.- EQUIPEMENT DE L’ADMINISTRATION FORESTIERE
En permanence
livraison, chaque année, de 1000 litres de gasoil à la Direction Départementale de l’Economie Forestière du Kouilou.</t>
  </si>
  <si>
    <t>B.- DEVELOPPEMENT SOCIO-ECONOMIQUE DEPARTEMENTAL
En permanence
-      réhabilitation du tronçon routier Kimpessi-Les Saras (10 Km).
-      livraison des médicaments à la Sous-Préfecture de Mvouti, à hauteur de F CFA 1.000.000 million.</t>
  </si>
  <si>
    <t>AFRIWODD INDUSTRIES
CTI n° 6/MDDEFE/CAB/DGEF
du 24 août 2012
UFE Cayo et Doumanga située dans l’UFA Sud 1 Pointe-
Noire
(Groupe C)</t>
  </si>
  <si>
    <t>A.- DEVELOPPEMENT SOCIO-ECONOMIQUE DEPARTEMENTAL
En permanence
-      Fourniture, chaque année à partir de 2013, des produits pharmaceutiques au centres de santé intégré de Doumanga, Bilala, Cayo, Tchitanzi et Baga Cayo à hauteur de FCFA deux millions (FCFA 2.000.000) pendant cinq ans ;
-      Réhabilitation des pistes agricoles :
      Doumanga ;
      Mavitou-Cayo.</t>
  </si>
  <si>
    <t>VIII- DEPARTEMENT DU NIARI</t>
  </si>
  <si>
    <t>AFRIWODD INDUSTRIES
CTI n° 5/MEFDD/CAB/DGEF
du 6 avril 2016
arrêté n°3027/MEFDD/CAB du 16 avril 2016
UFE Nkola
située dans l’UFA Sud 2 (Kayes)</t>
  </si>
  <si>
    <t>A.- DEVELOPPEMENT SOCIO-ECONOMIQUE DEPARTEMENTAL
En permanence
-      Livraison chaque année à partir de 2016 de 5.000 litres de gasoil à la Préfecture et au Conseil départemental du Kouilou à hauteur de 13.000.000 FCFA, soit 2.500 litres par institution
-      Fourniture des produits pharmaceutiques dans cinq centres de santé intégrée (CSI) situés dans les districts de Kakamoéka et Madingo Kayes à hauteur de 25.000.000 FCFA, soit 5.000.000 FCFA par centre.</t>
  </si>
  <si>
    <t>B.- EQUIPEMENT DE L’ADMINISTRATION FORESTIERE
A la signature
-      Livraison d’un moteur hors bord de 200 CV au Cabinet du Ministère de l’Economie Forestière et du Développement Durable
En permanence
-      Livraison, chaque année à partir de 2016, deux mille (2.000) litres de gasoil à la Direction inter Départementale de l’Economie Forestière du Kouilou/Pointe-Noire.
-      Engagement à l’élaboration et la mise en œuvre du plan d’aménagement de la concession</t>
  </si>
  <si>
    <t>COTRANS
Construction Services Sarl
Avenant n° 1/MEFDD/CAB/DGEF du 10 août 2015
UFE Ntombo
(Groupe D)</t>
  </si>
  <si>
    <t>A.- EQUIPEMENT DE L’ADMINISTRATION FORESTIERE
En permanence
-      Livraison de 1000 litres de gasoil, chaque année, à la Direction Départementale de l’Economie Forestière du Kouilou.
-      Engagement à l’élaboration et la mise en œuvre du plan d’aménagement de la concession</t>
  </si>
  <si>
    <t>B.- DEVELOPPEMENT SOCIO-ECONOMIQUE DEPARTEMENTAL
En permanence
-      Entretien permanent de la route Louvoukou-Lac Kitina.
-      Fourniture pendant trois (3) ans, des médicaments de première nécessité au centre de santé intégré de Louvoulou à hauteur de FCFA 1.000.000
A cet effet, la Direction Départementale de la Santé du Kouilou devra présenter à la société une liste des produits à fournir.</t>
  </si>
  <si>
    <t>CIBN
CAT n° 7/MEFE/CAB/
DGEF/DF-SGF du 23 avril 2004
UFE Ngouha II Sud, Nyanga, Moungoundou et Mounoumboumba Sud situées dans les UFA Sud 4 (Kibangou) et Sud 5 (Mossendjo)
(Groupe A)</t>
  </si>
  <si>
    <t>A.- DEVELOPPEMENT SOCIO-ECONOMIQUE DEPARTEMENTAL
En permanence
-      entretien des tronçons routiers :
      Moungoundou-Sud, Diba-Diba, Indzendi-rivière Nyanga
      Dimani-Ngouha II
      Inguebi-rivière Nyanga
      Moukondo-Kouyi (cours d’eau)
-      livraison chaque année des produits pharmaceutiques à hauteur de F CFA 4 millions :</t>
  </si>
  <si>
    <t>B.- EQUIPEMENT DE L’ADMINISTRATION FORESTIERE
En permanence
-      livraison, chaque année, de 2.000 litres de gasoil aux Directions Départementales de l’Economie Forestière du Niari et du Pool
soit 1.000 litres par direction.
-      Engagement à l’élaboration et la mise en œuvre du plan d’aménagement de la concession</t>
  </si>
  <si>
    <t>GROUPE CITB-QUATOR TRANSLEK
CTI n° 3/MEFE/CAB/DGEF/DF-SGF du 23 avril 2004
UFE Nanga et Banda Nord situées dans les
UFA Sud 2 (Kayes) et Sud 4 (Kibangou)</t>
  </si>
  <si>
    <t>A.- DEVELOPPEMENT SOCIO-ECONOMIQUE DEPARTEMENTAL
1.- Niari
En permanence
-      livraison, chaque année, de 2.000 litres de gasoil au Conseil Départemental du Niari
-      livraison, chaque année, des produits pharmaceutiques, à hauteur de F CFA 1 millions aux dispensaires de Mbiribi et de Mafouma.
-      entretien des tronçons routiers :
      Kayes-Banda, Ngondzo-Mbota
      Banda Centre-Mbiribi
      Ndandi-Mbinzialoulou</t>
  </si>
  <si>
    <t>SOFIL
CTI N° 10/MEFE/CAB/DGEF/DF-SGF du 10 décembre 2002
UFE Léboulou située dans l’UFA Sud 4 (Kibangou)</t>
  </si>
  <si>
    <t>A.- EQUIPEMENT DE L’ADMINISTRATION FORESTIERE
En permanence
-      livraison, chaque année, de 2000 litres de gasoil aux Directions Départementales de l’Economie Forestière du Niari et de la
Bouenza soit 1000 litres par direction.
-      Engagement à l’élaboration et la mise en œuvre du plan d’aménagement de la concession
A la signature
-      livraison d’un (01) appareil radiophonique à la Direction Générale de l’Economie Forestière.</t>
  </si>
  <si>
    <t>B.- DEVELOPPEMENT SOCI-ECONOMIQUE DEPARTEMENTAL
En permanence
-      livraison chaque année, de 500 litres de gasoil à la Préfecture du Niari</t>
  </si>
  <si>
    <t>FORALAC
CAT N° 4/MDDEFE/CAB/DGEF
du 09 décembre 2009
UFE Nkola, Kola, Louessé, Loumongo situées dans les UFA Sud 2 (Kayes),
Sud 4 (Kibangou),
Sud 5 (Mossendjo),
Sud 8 (Sibiti)
N.B : Les UFE Kola et Loumongo ont fait l’objet d’un
retour au domaine
(Groupe C)</t>
  </si>
  <si>
    <t>A.- EQUIPEMENT DE L’ADMINISTRATION FORESTIERE
En permanence
-      livraison, de deux mille (2.000) litres de gasoil, pendant la durée de la convention, soit :
      1.000 litres à la Direction Départementale de l’Economie Forestière du Kouilou ;
      500 litres à la Direction Départementale de l’Economie Forestière du Niari ;
      500 litres à la Direction Départementale de l’Economie Forestière de la Lékoumou .
-      Engagement à l’élaboration et la mise en œuvre du plan d’aménagement de la concession</t>
  </si>
  <si>
    <t>B.- DEVELOPPEMENT SOCIO-ECONOMIQUE DEPARTEMENTAL
a)    Département du Kouilou
Réhabilitation et équipement du CSI de Bivela, à hauteur de FCFA 16 millions
Contribution à l’installation d’un forage avec commande manuelle à Loaka, à hauteur de FCFA 7.500.000.</t>
  </si>
  <si>
    <t>ASIA-CONGO INDUSTRIES
CAT N° 1/MEFE/CAB/DGEF
du 20 janvier 2006
UFE Louvakou, Massanga,
Ngongo-Nzambi et Bambama situées dans les UFA Sud 3 (Niari-Kimongo), Sud 5 (Mossendjo), Sud 6 (Divenié) et Sud 7 (Bambama)
Avenant n°3/MDDEFE/CAB/DGEF du 19 mars 2010</t>
  </si>
  <si>
    <t xml:space="preserve">A.- DEVELOPPEMENT SOCIO-ECONOMIQUE DEPARTEMENTAL
En permanence
-      contribution à l’entretien du tronçon routier Dolisie /Mila-Mila. La nature et le montant de cette contribution feront l’objet d’une concertation avec le Conseil départemental ;
-      fourniture des produits pharmaceutiques aux centres de santé intégré de Zanaga, Komono et Bambama, Moungoundou-Nord, Moutsengani, Moupintou ou Nyanga-Paysanat ;
</t>
  </si>
  <si>
    <t>B.- EQUIPEMENT DE L’ADMINISTRATION FORESTIERE
En permanence
-      livraison, chaque année, de 2.000 litres de gasoil aux Directions Départementales de l’Economie Forestière de la Lékoumou et
de la Bouenza, soit 1.000 litres par Direction.
-      Engagement à l’élaboration et la mise en œuvre du plan d’aménagement de la concession</t>
  </si>
  <si>
    <t>Effectif 2021</t>
  </si>
  <si>
    <t>Genre</t>
  </si>
  <si>
    <t>Niveau</t>
  </si>
  <si>
    <t>Masse salariale en millions FCFA</t>
  </si>
  <si>
    <t>Etrangers</t>
  </si>
  <si>
    <t>Hommes</t>
  </si>
  <si>
    <t>Permanents</t>
  </si>
  <si>
    <t>Cadres supérieurs</t>
  </si>
  <si>
    <t>Techniciens supérieurs et cadres moyens</t>
  </si>
  <si>
    <t>Techniciens, agents de maitrise et ouvriers qualifiés</t>
  </si>
  <si>
    <t xml:space="preserve">Employés, ouvriers, apprentis </t>
  </si>
  <si>
    <t xml:space="preserve">Hommes </t>
  </si>
  <si>
    <t>Contratuels</t>
  </si>
  <si>
    <t>Femmes</t>
  </si>
  <si>
    <t>Cadres supérieures</t>
  </si>
  <si>
    <t>techniciennes supérieures et cadres moyens</t>
  </si>
  <si>
    <t>Techniciennes, agents de maitrise et ouvrières qualifiées</t>
  </si>
  <si>
    <t xml:space="preserve">Employées, ouvrières, apprenties </t>
  </si>
  <si>
    <t>Masse salariale en milliards FCFA</t>
  </si>
  <si>
    <t>Identité du Bénéficiaire (Nom, foNction)</t>
  </si>
  <si>
    <t>Région du bénéficiaire</t>
  </si>
  <si>
    <t>Description</t>
  </si>
  <si>
    <t>Paiements en numéraires</t>
  </si>
  <si>
    <t>Paiements en nature (sous forme de projet)</t>
  </si>
  <si>
    <t>Ref juridique / contractuelle</t>
  </si>
  <si>
    <t>Montant en FCFA</t>
  </si>
  <si>
    <t>Coût du Projet eNcouru durant 2021</t>
  </si>
  <si>
    <t>TOTAL EP CONGO</t>
  </si>
  <si>
    <t>Terre d'école</t>
  </si>
  <si>
    <t>UCCB</t>
  </si>
  <si>
    <t>EMPLOYES SEFYD</t>
  </si>
  <si>
    <t>JANVIER</t>
  </si>
  <si>
    <t>CNSS</t>
  </si>
  <si>
    <t>FÉVRIER</t>
  </si>
  <si>
    <t>MARS</t>
  </si>
  <si>
    <t>AVRIL</t>
  </si>
  <si>
    <t>MAI</t>
  </si>
  <si>
    <t>JUIN</t>
  </si>
  <si>
    <t>JUILLET</t>
  </si>
  <si>
    <t>AOÛT</t>
  </si>
  <si>
    <t>SEPTEMBRE</t>
  </si>
  <si>
    <t>OCTOBRE</t>
  </si>
  <si>
    <t>NOVEMBRE</t>
  </si>
  <si>
    <t>DÉCEMBRE</t>
  </si>
  <si>
    <t>Divers projets</t>
  </si>
  <si>
    <t>ARCHITECTURE DU MARBRE/FACT N° 046/2021 FOURN.&amp; PO</t>
  </si>
  <si>
    <t>FACT N°33/2021/SZTC TRAVAUX SUPPLEMENTAIRES III DU</t>
  </si>
  <si>
    <t>FACT N°34/2021/S2TC TRAVAUX SUPPLEMENTAIRES III DU</t>
  </si>
  <si>
    <t>FACT N°352021/ S2TC DECOMPTE DE 40% POUR LES TRAVA</t>
  </si>
  <si>
    <t>FACT N°36/2021/S2 TC DECOMPTE 40% POUR LES TRAVAUX</t>
  </si>
  <si>
    <t>DEVIS N° DL27/09/035- FOURNITURE SIGNALETIQUE PROJ</t>
  </si>
  <si>
    <t>DEVIS N° DL27/09/033- FOURNITURE SIGNALETIQUE PROJ</t>
  </si>
  <si>
    <t>FACT N°13360 / Z-ACHAT DEUX GROUPES ELECTROGENES P</t>
  </si>
  <si>
    <t>FRAIS REMISE DES DONS A LA COMMUNAUTE URBAINA MAKO</t>
  </si>
  <si>
    <t>FACT N°FVN08346 ACHAT VEHICULES POUR LES CSI DE NK</t>
  </si>
  <si>
    <t>FACT N°FVN08347 ACHAT VEHICULES POUR LES CSI MARIE</t>
  </si>
  <si>
    <t>FACT N°14225 ACHAT MOBILIER CSI DE TALANGAI</t>
  </si>
  <si>
    <t>ACHAT MOBILIER CSI NKOMBO-MATARI ORCA</t>
  </si>
  <si>
    <t>APPUI FINANcIER A LA FECOFOOT</t>
  </si>
  <si>
    <t>FACT N° 48/2021/SZTC SOLDE 20% TRAVAUX SUPPL</t>
  </si>
  <si>
    <t>FACT N°45/2021/SZTC SOLDE 20% TRAVAUX SUPPL</t>
  </si>
  <si>
    <t>FACT N° 47/2021/SZTC / SOLDE 20% SUR LES TRAVAUX</t>
  </si>
  <si>
    <t>FACT N°46/ 2021/ SZTC-TRAVAUX DU CSI DE NKOMBO</t>
  </si>
  <si>
    <t>DECOMPTE 40% TRAVAUX CSI DE NKOMBO</t>
  </si>
  <si>
    <t>DECOMPTE 40% TRAVAUX CSI MARIEN NGOUABI</t>
  </si>
  <si>
    <t>FACT N°51/2021/SZTC SOLDE 20%  TVX SUPP CSI MNGOUA</t>
  </si>
  <si>
    <t>FACT N°50/2021/SZTC SOLDE TVX SUPP CSI MNGOUA ZING</t>
  </si>
  <si>
    <t>FACT N°49/ 2021/ SZTC-TRAVAUX DU CSI MARIEN NGOUAB</t>
  </si>
  <si>
    <t>AVANcE DE DEMARAGE 40% TRAVAUX SUPPLEMENTAIRES II</t>
  </si>
  <si>
    <t>DECOMPTE DE 40% SUR LES TRAVAUX SUPPLEMENTAIRES DU</t>
  </si>
  <si>
    <t>DECOMPTE 40% TRAVAUX DU CSI DE NKOMBO FACT N°01/20</t>
  </si>
  <si>
    <t>FACT N°04/21/SZTC DECPTE 40% TRAVAUX SUPPL CSI M.N</t>
  </si>
  <si>
    <t>FACT N° 20/21/SZTC AVNcE DEMARRGE 40% TRAV SUPPL 2</t>
  </si>
  <si>
    <t>DECOMPTE 40% TRAVAUX DU CSI MARIEN NGOUABI</t>
  </si>
  <si>
    <t>APPUI AU CENTRE DE SANTE</t>
  </si>
  <si>
    <t>LEFOUTOU</t>
  </si>
  <si>
    <t>Paiement des 5 agents du CSI LEFOUTOU</t>
  </si>
  <si>
    <t>Paiement des PRODUITS PHARMACEUTIQUES CSI</t>
  </si>
  <si>
    <t>APPUI AUX PROFFESSEURS DES ECOLES DU VILLAGES</t>
  </si>
  <si>
    <t xml:space="preserve">Paiement aux professeurs auxiliaires des villages </t>
  </si>
  <si>
    <t>Communautés Rurales et Etablissement Scolaie</t>
  </si>
  <si>
    <t>Décembre</t>
  </si>
  <si>
    <t>SNPC - Mandat</t>
  </si>
  <si>
    <t>SNPC -AP</t>
  </si>
  <si>
    <t>CORAF</t>
  </si>
  <si>
    <t>Perenco Congo</t>
  </si>
  <si>
    <t>PETRO SERVICE CONGO</t>
  </si>
  <si>
    <t>STE MAC CONGO</t>
  </si>
  <si>
    <t>DANGOTE CEMENT</t>
  </si>
  <si>
    <t>Sté MAC CONGO</t>
  </si>
  <si>
    <t>sté congo yuan wang</t>
  </si>
  <si>
    <t>Sté kola Potash</t>
  </si>
  <si>
    <t>AFRICA MINING DEVELOPEMENT</t>
  </si>
  <si>
    <t>Sté NYANGA-CONGO</t>
  </si>
  <si>
    <t>sté Evolution</t>
  </si>
  <si>
    <t>sté Afrinov</t>
  </si>
  <si>
    <t>Sté FIRST REPUBLIC RESOURCES</t>
  </si>
  <si>
    <t>ANDL Group</t>
  </si>
  <si>
    <t>Sté INDIKO Sarl</t>
  </si>
  <si>
    <t>Sté COTA CONGO COOPERATION Sarlu</t>
  </si>
  <si>
    <t>SOCIETE GROUP 7 Sarlu</t>
  </si>
  <si>
    <t>GOLD COMODITIES Sarl</t>
  </si>
  <si>
    <t>SOCIETE MING XIANG</t>
  </si>
  <si>
    <t>Terascom</t>
  </si>
  <si>
    <t>Solid Group</t>
  </si>
  <si>
    <t>NEWCO MINING</t>
  </si>
  <si>
    <t>Sté Congo Sands mines</t>
  </si>
  <si>
    <t>HOPEP CONGO SARL</t>
  </si>
  <si>
    <t>Zong HENG</t>
  </si>
  <si>
    <t>Sté Master Mining</t>
  </si>
  <si>
    <t>société CRBC</t>
  </si>
  <si>
    <t>Sté DAHUA</t>
  </si>
  <si>
    <t>Afrca Mining</t>
  </si>
  <si>
    <t>Kiming SA</t>
  </si>
  <si>
    <t>Prima Management Business sarl</t>
  </si>
  <si>
    <t>Sté FAMIYE</t>
  </si>
  <si>
    <t>BALAJI Sarl</t>
  </si>
  <si>
    <t>SOCAMIRAL</t>
  </si>
  <si>
    <t>Origin's</t>
  </si>
  <si>
    <t>NGUESSO Roger</t>
  </si>
  <si>
    <t>Sté Géneral</t>
  </si>
  <si>
    <t>BALAJI</t>
  </si>
  <si>
    <t>EPG Sarlu</t>
  </si>
  <si>
    <t>Poste de contrôle</t>
  </si>
  <si>
    <t>MOSSELI GUELOND</t>
  </si>
  <si>
    <t>MOUDIONGUI Isidore</t>
  </si>
  <si>
    <t>Milandou WENCESLAS</t>
  </si>
  <si>
    <t>NKOUNKOU</t>
  </si>
  <si>
    <t>DIEFAGA</t>
  </si>
  <si>
    <t>MOMPEPO TOULEA</t>
  </si>
  <si>
    <t>THIAM Ali</t>
  </si>
  <si>
    <t>Guerin Joseph</t>
  </si>
  <si>
    <t>Said Ahmed</t>
  </si>
  <si>
    <t>Dulorier Ernsthy</t>
  </si>
  <si>
    <t>M OKAMBA</t>
  </si>
  <si>
    <t>HOUMBA Philippe</t>
  </si>
  <si>
    <t>IRO ARZIKA</t>
  </si>
  <si>
    <t xml:space="preserve">NSOUADI </t>
  </si>
  <si>
    <t>GEORGES JESSIE</t>
  </si>
  <si>
    <t>KONDE Courtois</t>
  </si>
  <si>
    <t>MANZAMBI Daniel</t>
  </si>
  <si>
    <t>MANTOUARI</t>
  </si>
  <si>
    <t>BUTC/ Fred carrières</t>
  </si>
  <si>
    <t>MAIGA MOHAMED</t>
  </si>
  <si>
    <t>Sté Général</t>
  </si>
  <si>
    <t>MOSSELI BOSSOLO</t>
  </si>
  <si>
    <t>M OKIAH</t>
  </si>
  <si>
    <t>MAFOUANA MAKOSSO</t>
  </si>
  <si>
    <t>NGANGA Symphorien</t>
  </si>
  <si>
    <t>M KIYINDOU NGANGA</t>
  </si>
  <si>
    <t>RIGEADE Marcel</t>
  </si>
  <si>
    <t>MAKAYA GEORGES</t>
  </si>
  <si>
    <t>NGOULOUBANTSOU</t>
  </si>
  <si>
    <t>MAKOSSO MASSANGA</t>
  </si>
  <si>
    <t>EBOKE</t>
  </si>
  <si>
    <t>KINDARA</t>
  </si>
  <si>
    <t>MEYANG</t>
  </si>
  <si>
    <t>M ANKOH Dimitri</t>
  </si>
  <si>
    <t>Boulou François</t>
  </si>
  <si>
    <t>EBOKE NEE OSSOMBO</t>
  </si>
  <si>
    <t>NABENG Niodème</t>
  </si>
  <si>
    <t>TATY BANTSIMBA</t>
  </si>
  <si>
    <t>MOUANDZIBI</t>
  </si>
  <si>
    <t>MAVOUNGOU TCHITEMBO</t>
  </si>
  <si>
    <t>MOUBARI Luther</t>
  </si>
  <si>
    <t>MENGOBOUTH</t>
  </si>
  <si>
    <t>MEYA NAZOLA</t>
  </si>
  <si>
    <t>CONGOLAISE INDUSTRIELLE DE BOIS ( CIB)</t>
  </si>
  <si>
    <t>ENTREPRISE CHRISTELLE  (E.C)</t>
  </si>
  <si>
    <t xml:space="preserve">WANG SAM RESOURCES </t>
  </si>
  <si>
    <t>LES ATELIERS DE LA LOUESSE (ADL)</t>
  </si>
  <si>
    <t>Flux</t>
  </si>
  <si>
    <t xml:space="preserve"> Versement au titre de la Commercialisation de la part de l’Etat </t>
  </si>
  <si>
    <t>Revenus de commercialisation des parts de production</t>
  </si>
  <si>
    <t xml:space="preserve"> Dividendes versés à la SNPC </t>
  </si>
  <si>
    <t>Provision pour abandon de sites</t>
  </si>
  <si>
    <t xml:space="preserve"> Provision pour investissements diversifiés (PID) </t>
  </si>
  <si>
    <t>Recettes exceptionnelles</t>
  </si>
  <si>
    <t xml:space="preserve"> Bonus de production                               </t>
  </si>
  <si>
    <t xml:space="preserve"> Taxe sur les salaires (IRPP-TF-TA-FNH-TUS) </t>
  </si>
  <si>
    <t>Profit Oil</t>
  </si>
  <si>
    <t xml:space="preserve"> Impôts retenus à la source des sous-traitants </t>
  </si>
  <si>
    <t xml:space="preserve">Commission sur mandat de commercialisation </t>
  </si>
  <si>
    <t>Paiements sociaux obligatoires</t>
  </si>
  <si>
    <t>Fiscalité de la zone d'unitization - Lianzi</t>
  </si>
  <si>
    <t xml:space="preserve"> Redevance superficiaire </t>
  </si>
  <si>
    <t>Paiements sociaux volontaires</t>
  </si>
  <si>
    <t>Paiements environnementaux</t>
  </si>
  <si>
    <t>Tarif Extérieur Commun (TEC)</t>
  </si>
  <si>
    <t xml:space="preserve"> Redevance sur auto consommation </t>
  </si>
  <si>
    <t>Redevance informatique</t>
  </si>
  <si>
    <t>Taxe immobilière</t>
  </si>
  <si>
    <t>Pénalités DGT</t>
  </si>
  <si>
    <t>Taxe sur la Valeur Ajoutée (TVA-DGID)</t>
  </si>
  <si>
    <t>Impôt sur le revenu des valeurs mobilières</t>
  </si>
  <si>
    <t>Patente</t>
  </si>
  <si>
    <t>Taxe sur la valeur ajoutée (TVA) douanière</t>
  </si>
  <si>
    <t>Taxe sur les véhicules de tourisme des sociétés (TVTS)</t>
  </si>
  <si>
    <t>Taxe d'occupation des Locaux (y compris retenue à la source)</t>
  </si>
  <si>
    <t>Taxe spéciale sur les sociétés (y compris retenue à la source)</t>
  </si>
  <si>
    <t>Centimes Additionnels (CAD)</t>
  </si>
  <si>
    <t xml:space="preserve">Taxe sur la valeur ajoutée (TVA-DGDDI) </t>
  </si>
  <si>
    <t>Droits de sortie (DST)</t>
  </si>
  <si>
    <t>Droits d’accise (DAC)</t>
  </si>
  <si>
    <t>Droits accessoires à la sortie (DAS)</t>
  </si>
  <si>
    <t xml:space="preserve">Droit d'enregistrement </t>
  </si>
  <si>
    <t>Taxe régionale</t>
  </si>
  <si>
    <t xml:space="preserve">Tarif Extérieur Commun (TEC) </t>
  </si>
  <si>
    <t>Redevance minière</t>
  </si>
  <si>
    <t>Droits fixes</t>
  </si>
  <si>
    <t>Taxe sur la valeur ajoutée (TVA-DGDDI)</t>
  </si>
  <si>
    <t>Redevance superficiaire</t>
  </si>
  <si>
    <t xml:space="preserve"> Impôts sur les sociétés </t>
  </si>
  <si>
    <t>Autres recettes</t>
  </si>
  <si>
    <t>Taxe sur les géo matériaux de construction</t>
  </si>
  <si>
    <t xml:space="preserve">Taxe d'orpaillage </t>
  </si>
  <si>
    <t>Redevance bois (RDB)</t>
  </si>
  <si>
    <t>Taxe d'abattage</t>
  </si>
  <si>
    <t>Taxe de superficie</t>
  </si>
  <si>
    <t>Taxe de déboisement</t>
  </si>
  <si>
    <t>Transactions forestières</t>
  </si>
  <si>
    <t>Taxe sur les produits forestiers accessoires</t>
  </si>
  <si>
    <t>SNPC - AP</t>
  </si>
  <si>
    <t>Total général</t>
  </si>
  <si>
    <t>Secteur hydrocarbure</t>
  </si>
  <si>
    <t>Secteur MINIER</t>
  </si>
  <si>
    <t>Nom de l'entité:</t>
  </si>
  <si>
    <t>Période du Rapport:</t>
  </si>
  <si>
    <t>Payé à /
Revenant à</t>
  </si>
  <si>
    <t>Société Extractive</t>
  </si>
  <si>
    <t>Gouvernement</t>
  </si>
  <si>
    <t>Ecart Résiduel</t>
  </si>
  <si>
    <t>Initial</t>
  </si>
  <si>
    <t>Ajust</t>
  </si>
  <si>
    <t>Final</t>
  </si>
  <si>
    <t>Flux de paiement en numéraire</t>
  </si>
  <si>
    <t xml:space="preserve"> DGID</t>
  </si>
  <si>
    <t xml:space="preserve"> DGT </t>
  </si>
  <si>
    <t xml:space="preserve"> DGDDI</t>
  </si>
  <si>
    <t>Redressements fiscaux/amendes et pénalités</t>
  </si>
  <si>
    <t xml:space="preserve"> Solde de fiscalité reversé (Hors PID et Red sur autoconsommation) </t>
  </si>
  <si>
    <t xml:space="preserve"> Bonus de production     </t>
  </si>
  <si>
    <t>Frais de formation</t>
  </si>
  <si>
    <t xml:space="preserve"> Recettes exceptionnelles (+)</t>
  </si>
  <si>
    <t>Redevance pétrolière</t>
  </si>
  <si>
    <t xml:space="preserve"> Dividendes versés à L'Etat </t>
  </si>
  <si>
    <t>SNPC - Comptes propres</t>
  </si>
  <si>
    <t>Amendes et infractions</t>
  </si>
  <si>
    <t>Taxe sur les transferts des fonds (+)</t>
  </si>
  <si>
    <t>Retenue à la source sur les intérêts d’emprunts (+)</t>
  </si>
  <si>
    <t>Super Profit Oil</t>
  </si>
  <si>
    <t>Droit d'enregistrement (+)</t>
  </si>
  <si>
    <t>Taxe sur la vente des crédits carbones forestiers (+)</t>
  </si>
  <si>
    <t>Taxe additionnelle à l’exportation (TAE)</t>
  </si>
  <si>
    <t>Taxe à l’exportation des bois</t>
  </si>
  <si>
    <t>REF</t>
  </si>
  <si>
    <t>NATURE DES RECETTES</t>
  </si>
  <si>
    <t>DATE</t>
  </si>
  <si>
    <t>MONTANT</t>
  </si>
  <si>
    <t>BENEFICIAIRE</t>
  </si>
  <si>
    <t>TOTAL</t>
  </si>
  <si>
    <t>12065/D</t>
  </si>
  <si>
    <t>TAXE SUR LA SUPERFICIE</t>
  </si>
  <si>
    <t>RECETTE DEPARTEMENTALE DU KOUILOU</t>
  </si>
  <si>
    <t>12066/D</t>
  </si>
  <si>
    <t>RECETTE DEPARTEMENTALE DU NIARI</t>
  </si>
  <si>
    <t>12067/D</t>
  </si>
  <si>
    <t>RECETTE DEPARTEMENTALE DE LA LEKOUMOU</t>
  </si>
  <si>
    <t>12068/D</t>
  </si>
  <si>
    <t>RECETTE DEPARTEMENTALE DE LA BOUENZA</t>
  </si>
  <si>
    <t>12069/D</t>
  </si>
  <si>
    <t>RECETTE DEPARTEMENTALE DU POOL</t>
  </si>
  <si>
    <t>12070/D</t>
  </si>
  <si>
    <t>RECETTE DEPARTEMENTALE DES PLATEAUX</t>
  </si>
  <si>
    <t>12071/D</t>
  </si>
  <si>
    <t>RECETTE DEPARTEMENTALE DE LA CUVETTE</t>
  </si>
  <si>
    <t>12072/D</t>
  </si>
  <si>
    <t>RECETTE DEPARTEMENTALE DE LA SANGHA</t>
  </si>
  <si>
    <t>12073/D</t>
  </si>
  <si>
    <t>RECETTE DEPARTEMENTALE DE LA LIKOUALA</t>
  </si>
  <si>
    <t>12074/D</t>
  </si>
  <si>
    <t>RECETTE DEPARTEMENTALE DE BRAZZAVILLE</t>
  </si>
  <si>
    <t>12075/D</t>
  </si>
  <si>
    <t>RECETTE DEPARTEMENTALE DE LA CUVETTE OUEST</t>
  </si>
  <si>
    <t>12076/D</t>
  </si>
  <si>
    <t>RECETTE DEPARTEMENTALE DE POINTE NOIRE</t>
  </si>
  <si>
    <t>12077/D</t>
  </si>
  <si>
    <t>12078/D</t>
  </si>
  <si>
    <t>12079/D</t>
  </si>
  <si>
    <t>12080/D</t>
  </si>
  <si>
    <t>12081/D</t>
  </si>
  <si>
    <t>12083/D</t>
  </si>
  <si>
    <t>12084/D</t>
  </si>
  <si>
    <t>12085/D</t>
  </si>
  <si>
    <t>12086/D</t>
  </si>
  <si>
    <t>12087/D</t>
  </si>
  <si>
    <t>12088/D</t>
  </si>
  <si>
    <t>12089/D</t>
  </si>
  <si>
    <t>12090/D</t>
  </si>
  <si>
    <t>12091/D</t>
  </si>
  <si>
    <t>12092/D</t>
  </si>
  <si>
    <t>12093/D</t>
  </si>
  <si>
    <t>12094/D</t>
  </si>
  <si>
    <t>12095/D</t>
  </si>
  <si>
    <t>12096/D</t>
  </si>
  <si>
    <t>12097/D</t>
  </si>
  <si>
    <t>12098/D</t>
  </si>
  <si>
    <t>12099/D</t>
  </si>
  <si>
    <t>12100/D</t>
  </si>
  <si>
    <t>077501/D</t>
  </si>
  <si>
    <t>077502/D</t>
  </si>
  <si>
    <t>077503/D</t>
  </si>
  <si>
    <t>077504/D</t>
  </si>
  <si>
    <t>077505/D</t>
  </si>
  <si>
    <t>077506/D</t>
  </si>
  <si>
    <t>077509/D</t>
  </si>
  <si>
    <t>077510/D</t>
  </si>
  <si>
    <t>077511/D</t>
  </si>
  <si>
    <t xml:space="preserve">RECETTE DEPARTEMENTALE DE LA CUVETTE </t>
  </si>
  <si>
    <t>077512/D</t>
  </si>
  <si>
    <t>077513/D</t>
  </si>
  <si>
    <t>077515/D</t>
  </si>
  <si>
    <t>077516/D</t>
  </si>
  <si>
    <t>RECETTE DEPARTEMENTALE DE BRAZZVILLE</t>
  </si>
  <si>
    <t xml:space="preserve">Entreprises </t>
  </si>
  <si>
    <t>Lien vers la publication</t>
  </si>
  <si>
    <t>CAT n° 5/MEFE/CAB/DGEF/DF du 19 septembre 2005, modifié par  L’avenant n°7/MEF/CAB/DGEF/DF du  15 octobre 2019</t>
  </si>
  <si>
    <t> https://www.sgg.cg/JO/2005/congo-jo-2005-35.pdf</t>
  </si>
  <si>
    <t xml:space="preserve">CAT n° 6  /MEFE/CAB/ DGEF/DF du 19 septembre 2005, modifié par l’avenant n°2/MEF/CAB/DGEF/DF du 18 septembre 2020 </t>
  </si>
  <si>
    <t>  Non disponible</t>
  </si>
  <si>
    <t>Arrêté n° 5743/MEFE/CAB du 19 septembre 2005</t>
  </si>
  <si>
    <t> https://www.sgg.cg/JO/2020/congo-jo-2020-42.pdf</t>
  </si>
  <si>
    <t>CAT n° 3/MEFE/CAB/DGEF/DF du 30 août 2005, modifié par l’avenant n°1/MEF/CAB/DGEF du 28 août 2020</t>
  </si>
  <si>
    <t>Arrêté n° 5104/MEFE/CAB/DGEF/DF-SGF du 30 août 2005</t>
  </si>
  <si>
    <t> https://www.sgg.cg/JO/2005/congo-jo-2005-32.pdf</t>
  </si>
  <si>
    <t>BOIS ET PLACAGES  DE LOPOLA</t>
  </si>
  <si>
    <t>CAT n° 18/MEFE/CAB/ DGEF/DF du 13 novembre 2002, modifié par l’avenant n°4/ MEF/CAB/DGEF du 10 octobre 2017</t>
  </si>
  <si>
    <t>Arrêté n° 5863/MEFE/CAB/DGEF/DF du 13 novembre 2002 Arrêté n°7013/MEF/CEB du 10 oct. 2017</t>
  </si>
  <si>
    <t>https://www.sgg.cg/JO/2017/congo-jo-2017-46.pdf</t>
  </si>
  <si>
    <t>CAT n° 14/MEFE/ CAB/DGEF/DF du 13 novembre 2002 modifié par l’avenant n°2/MDDEFE/CAB/DGEF du 15 janvier 2010 avenant n°4/MDDEFE/CAB/DGEF du 8 juin 2012</t>
  </si>
  <si>
    <t>Arrêté n°5859/MEFE/CAB/DGEF/DF du 13 novembre 2002</t>
  </si>
  <si>
    <t> https://www.sgg.cg/JO/2017/congo-jo-2017-46.pdf</t>
  </si>
  <si>
    <t>Arrêté n°72/MDDEFE/CAB du 15 janvier 2010</t>
  </si>
  <si>
    <t>Arrêté n°6407/MEFDD/CAB du 8 juin 2012</t>
  </si>
  <si>
    <t> https://www.sgg.cg/JO/2012/congo-jo-2012-24.pdf</t>
  </si>
  <si>
    <t>CAT n°2/MEFDD/CAB/DGEF du 06 avril 2016</t>
  </si>
  <si>
    <t>Arrêté n°3024/MEFDD/CAB du 06 avril 2016</t>
  </si>
  <si>
    <t> https://www.sgg.cg/JO/2016/congo-jo-2016-15.pdf</t>
  </si>
  <si>
    <t>CAT n° 8/MDDEFE/ CAB/DGEF/du 11 septembre 2012</t>
  </si>
  <si>
    <t>Arrêté n° 11092/MDDEFE/CAB/ DGEF/DF-SGF du 11 septembre 2012</t>
  </si>
  <si>
    <t> https://www.sgg.cg/JO/2012/congo-jo-2012-40.pdf</t>
  </si>
  <si>
    <t>CAT n° 8/MEFE/CAB/DGEF/DF du 20 septembre 2005</t>
  </si>
  <si>
    <t>Arrêté n° 5806/MEFE/CAB/DGEF/DF-SGF du 20 septembre 2005Arrêté n°34424/MEFDD/CAB du 27/10/2015</t>
  </si>
  <si>
    <t>Avenant n°2/MEFDD/CAB du 27/10/2015</t>
  </si>
  <si>
    <t> https://www.sgg.cg/JO/2019/congo-jo-2019-43.pdf</t>
  </si>
  <si>
    <t>CTI n° 06/MEF/CAB/ DGEF/DF/SGF du 15 octobre 2019</t>
  </si>
  <si>
    <t>Arrêté n° 18894/MEF/CAB du 15 octobre 2019</t>
  </si>
  <si>
    <t> https://www.sgg.cg/JO/2020/congo-jo-2020-49.pdf</t>
  </si>
  <si>
    <t>CAT n° 13/MEFPRH/ CAB/DGEF/DF-SGF du 13 novembre 2002 modifié par avenant n°1/MDDEFE/ CAB/DGEF du 15 janvier 2010 modifié par avenant n°2/MDDEFE/CAB/DGEF du 8 juin 2012</t>
  </si>
  <si>
    <t>Arrêté n° 5857/MEFE/CAB/ DGEF/DF du 13 novembre 2002</t>
  </si>
  <si>
    <t> https://www.clientearth.fr/media/x4mhvlu2/2002-11-13-arrete-5857-de-2002-portant-approbation-de-la-convention-amenagement-et-transformation-entre-le-gouvernement-congolais-et-la-congolaise-industrielle-des-bois-kabo-sa-ext-fr.pdf</t>
  </si>
  <si>
    <t>Arrêté n°711/MDDEFE/CAB du 15 février 2010</t>
  </si>
  <si>
    <t>Arrêté n°6405/MDDEFE/CAB du 8 juin 2012</t>
  </si>
  <si>
    <t>CAT n° 12/MEFE/CAB/DGEF/ DF-SGF du 13 novembre 2002modifié par avenant n°3/MDDEFE/ CAB/DGEF du 8 juin 2012</t>
  </si>
  <si>
    <t>Arrêté n°6406/MDDEFE/CAB du 8 juin 2012</t>
  </si>
  <si>
    <t>CAT n° 5/MEF/DGEF/DF du 31 décembre 2008 modifié par avenant n°3/MEFDD/ CAB du 27 octobre 2015</t>
  </si>
  <si>
    <t>Arrêté n° 10357/MEF/CAB du 31 décembre 2008 Arrêté n°34425/MEFDD/CAB du 27 octobre 2015</t>
  </si>
  <si>
    <t> https://www.sgg.cg/JO/2009/congo-jo-2009-02.pdf</t>
  </si>
  <si>
    <r>
      <t>CAT n° 4/MEFE/CAB/ DGEF du 19 septembre 2005 modifié par avenant n°4/MEF/CAB/ DGEF du 1</t>
    </r>
    <r>
      <rPr>
        <vertAlign val="superscript"/>
        <sz val="8"/>
        <color rgb="FF3B3838"/>
        <rFont val="Trebuchet MS"/>
        <family val="2"/>
      </rPr>
      <t>er</t>
    </r>
    <r>
      <rPr>
        <sz val="8"/>
        <color rgb="FF3B3838"/>
        <rFont val="Trebuchet MS"/>
        <family val="2"/>
      </rPr>
      <t xml:space="preserve"> septembre 2008</t>
    </r>
  </si>
  <si>
    <t>Arrêté n° 5294/MEF/CAB du 1er septembre 2008</t>
  </si>
  <si>
    <t> https://www.sgg.cg/JO/2018/congo-jo-2018-30.pdf</t>
  </si>
  <si>
    <t>CAT n°3/MEFDD/CAB/DGEF du 06 avril 2016</t>
  </si>
  <si>
    <t>Arrêté n°3025/MEFDD/CAB du 06 avril 2016</t>
  </si>
  <si>
    <t>Wang Sam Resources and Tranding Company Congo</t>
  </si>
  <si>
    <t>CAT n°1/MDDEFE/CAB/DGEF du 27 juillet 2011</t>
  </si>
  <si>
    <t>Arrêté n°10369/MDDEFE/CAB du 27 juillet 2011</t>
  </si>
  <si>
    <t> https://www.sgg.cg/JO/2011/congo-jo-2011-32.pdf</t>
  </si>
  <si>
    <t>CAT n°2/MEF/CAB/DGEF du 2 août 2007</t>
  </si>
  <si>
    <t>CAT n° 5/MDDEFE/CAB/ DGEF du 19 août 2010 modifié par avenant n°1/MEFDDE/CAB/DGEF du 19 mai 2017</t>
  </si>
  <si>
    <t> https://www.sgg.cg/JO/2017/congo-jo-2017-21.pdf</t>
  </si>
  <si>
    <t>Arrêté n° 3858/MEFDDE/CAB du 19 mai 2017</t>
  </si>
  <si>
    <t>CTI n°001/MEF/CAB/DGEF du 08/04/2019</t>
  </si>
  <si>
    <t> https://www.sgg.cg/JO/2019/congo-jo-2019-18.pdf</t>
  </si>
  <si>
    <t>CTI n°6/MEFE/CAB/DGEF/DF-SGF du 23/04/2004</t>
  </si>
  <si>
    <t> Non disponible</t>
  </si>
  <si>
    <t>Arrêté n°11093/ MDDEFE/CAB du 11 01/09/2012</t>
  </si>
  <si>
    <t>CAT n° 004/MEF/CAB/ DGEF/DF du 15 mai 2019</t>
  </si>
  <si>
    <t> https://www.sgg.cg/JO/2019/congo-jo-2019-22.pdf</t>
  </si>
  <si>
    <t>CAT n°4/MEFE/CAB/DGEF du 05 octobre 2006</t>
  </si>
  <si>
    <t>Arrêté n° 8232/MEFE/CAB du 5 octobre 2006</t>
  </si>
  <si>
    <t>Avenant n°5/ MDDEFE/CAB/DGEF du 20 juin 2012</t>
  </si>
  <si>
    <t>Arrêté n° 6895/MDDEFE/CAB du 20 juin 2012</t>
  </si>
  <si>
    <t> https://www.sgg.cg/JO/2012/congo-jo-2012-26.pdf</t>
  </si>
  <si>
    <t xml:space="preserve">CAT n° 1/MEFE/CAB/DGEF du 20 janvier 2006, modifié par avenant n° 3/MDDEFE/CAB/DGEF du 19 mars 2010, modifié par l’avenant n°3/MEF/CAB/DGEF/DF-SGF du 30 décembre 2020  </t>
  </si>
  <si>
    <t>Arrêté n° 1913/MDDEFE/ CAB du 19 mars 2010</t>
  </si>
  <si>
    <t> https://www.sgg.cg/JO/2010/congo-jo-2010-12.pdf</t>
  </si>
  <si>
    <t>Arrêté n° 3016/MEFDD/CAB du 5 avril 2016</t>
  </si>
  <si>
    <t xml:space="preserve">CAT n° 1/MEFE/CAB/DGEF du 20 janvier 2006 modifié par avenant n° 3/MDDEFE/CAB/DGEF  du 19 mars 2010, modifier par   l’avenant n°3/MEF/CAB/DGEF/DF-SGF du 30 décembre 2020  </t>
  </si>
  <si>
    <t xml:space="preserve">Arrêté n° 1913/ MDDEFE/ CAB du 19 mars 2010  </t>
  </si>
  <si>
    <t> https://www.sgg.cg/JO/2006/congo-jo-2006-03.pdf</t>
  </si>
  <si>
    <t xml:space="preserve">CAT n° 6/MEFDD/CAB/DGEF du 08 novembre 2016 </t>
  </si>
  <si>
    <t xml:space="preserve">Arrêté n°10888/MEFDDE/CAB du 08 novembre 2016 </t>
  </si>
  <si>
    <t>CAT n°4/MDDEFE/CAB/DGEF du 9 décembre 2009</t>
  </si>
  <si>
    <t>Arrêté n°11082/MDDEFE/CAB du 9 décembre 2009</t>
  </si>
  <si>
    <t> https://www.sgg.cg/JO/2009/congo-jo-2009-51.pdf</t>
  </si>
  <si>
    <t>CTI n°003/MEF/CAB/DGEF/DF du 15 mai 2019</t>
  </si>
  <si>
    <t>Arrêté n°9017/MEF/CAB du 15 mai  2019</t>
  </si>
  <si>
    <t xml:space="preserve">CTI n° 003/MEF/CAB/ DGEF/DF du 03 septembre 2019   </t>
  </si>
  <si>
    <t xml:space="preserve">CAT n° 7/MEFE/CAB/ DGEF/DF-SGF du 23 avril 2004 modifier par   avenant n°4/MDDEFE/CAB/DGEF/DF-SGF  du 15 avril 2010    </t>
  </si>
  <si>
    <t> https://www.sgg.cg/JO/2010/congo-jo-2010-16.pdf</t>
  </si>
  <si>
    <t>CAT n°1/MDDEFE/ CAB/DGEF du 15 mars 2012</t>
  </si>
  <si>
    <t> https://www.sgg.cg/JO/2012/congo-jo-2012-12.pdf</t>
  </si>
  <si>
    <t>CTI n°5/MEFE/CAB/DGEF du 23 avril 2004</t>
  </si>
  <si>
    <t> https://www.sgg.cg/JO/2005/congo-jo-2005-12.pdf</t>
  </si>
  <si>
    <t>Arrêté n°3026/MEFDD/CAB du 6 avril 2016</t>
  </si>
  <si>
    <t>Arrêté n° 5991/MEFDDE/CAB du 16 août 2017</t>
  </si>
  <si>
    <t xml:space="preserve">CTI n°005/MEF/CAB/DF-SGF 10 September 2019 </t>
  </si>
  <si>
    <t> https://www.sgg.cg/JO/2019/congo-jo-2019-38.pdf</t>
  </si>
  <si>
    <t>CTI n°6/MDDEFE/CAB/DGEF du 24 août 2012</t>
  </si>
  <si>
    <t>Arrêté n° 9983/MDDEFE/CAB du 24 août 2012</t>
  </si>
  <si>
    <t> https://www.sgg.cg/JO/2012/congo-jo-2012-35.pdf</t>
  </si>
  <si>
    <t>Arrêté n° 3027/MEFDD/CAB du 6 avril 2016 arrêté n° 4009/MEFDDE/CAB du 30 mai 2017</t>
  </si>
  <si>
    <t>CTI n°3/MEF/CAB/ DGEF/DF -SGF du 23 avril 2004, modifié par l’avenant n°002/MEF/DGEF/DF du 19 avril 2019</t>
  </si>
  <si>
    <t>Arrêté n° 3823/MEF/CAB/DGEF/DF-SGF du 23 avril 2004</t>
  </si>
  <si>
    <t>CTI n°5/MEFE/CAB/DGEF du 23 avril 2004 modifié par l’avenant n°01/MEFE/CAB/DGEF/DF-SGF du 25 mars 2005</t>
  </si>
  <si>
    <t>CAT n°11/MEFDD/ CAB/DGEF/DF-SGF du 30 octobre 2002, modifié par avenant n°1/MEFDD/CAB/DGEF du 10 août 2015</t>
  </si>
  <si>
    <t> https://www.sgg.cg/JO/2015/congo-jo-2015-38.pdf</t>
  </si>
  <si>
    <t>Arrêté n°22707/MEFDD/CAB du 10 août 2015</t>
  </si>
  <si>
    <t xml:space="preserve">Type </t>
  </si>
  <si>
    <t>Désignation</t>
  </si>
  <si>
    <t>Modalités</t>
  </si>
  <si>
    <t>Dispositions</t>
  </si>
  <si>
    <t>Prélèvement</t>
  </si>
  <si>
    <t>En nature / En numéraire</t>
  </si>
  <si>
    <t>Conformément à l’article 158 du code des hydrocarbures, la redevance minière proportionnelle est assise sur la production nette de chaque permis d’exploitation, à compter du début de l’exploitation commerciale.</t>
  </si>
  <si>
    <t>Le contracteur est assujetti à une Redevance Minière Proportionnelle (RMP) assise sur la production nette de chaque permis d’exploitation.</t>
  </si>
  <si>
    <t>Le taux de la RMP :</t>
  </si>
  <si>
    <r>
      <t>-</t>
    </r>
    <r>
      <rPr>
        <sz val="7"/>
        <color rgb="FF3B3838"/>
        <rFont val="Times New Roman"/>
        <family val="1"/>
      </rPr>
      <t xml:space="preserve">       </t>
    </r>
    <r>
      <rPr>
        <sz val="8.5"/>
        <color rgb="FF3B3838"/>
        <rFont val="Trebuchet MS"/>
        <family val="2"/>
      </rPr>
      <t>15% pour les hydrocarbures liquides ; et</t>
    </r>
  </si>
  <si>
    <r>
      <t>-</t>
    </r>
    <r>
      <rPr>
        <sz val="7"/>
        <color rgb="FF3B3838"/>
        <rFont val="Times New Roman"/>
        <family val="1"/>
      </rPr>
      <t xml:space="preserve">       </t>
    </r>
    <r>
      <rPr>
        <sz val="8.5"/>
        <color rgb="FF3B3838"/>
        <rFont val="Trebuchet MS"/>
        <family val="2"/>
      </rPr>
      <t>5% pour le gaz naturel et les hydrocarbures solides.</t>
    </r>
  </si>
  <si>
    <t>Toutefois, pour les opérations pétrolières conduites dans les zones difficiles (telles que le bassin de la cuvette congolaise, l’anté-salifère en eau profonde au -delà de cinq cents mètres de profondeur d’eau), un taux de redevance réduit peut être négocié pour les hydrocarbures liquides, sans qu’il ne soit inférieur à douze pourcent (12 %). Dans ce cas, le taux de la redevance minière proportionnelle du permis d’exploitation est fixé dans le contrat pétrolier y afférent.</t>
  </si>
  <si>
    <t>Conformément à l’article 160 du code des hydrocarbures, la redevance minière proportionnelle est acquittée en nature, sauf option de l’Etat pour un paiement en espèces, en tout ou en partie. Toutefois, pour des raisons de sécurisation des paiements, le décret ° 2022-1858 du 12 octobre 2022 impose désormais au redevable de procéder au paiement par virement bancaire.</t>
  </si>
  <si>
    <t>La redevance minière proportionnelle n’est pas un coût pétrolier bien qu’elle soit déductible de l’assiette imposable pour la détermination de l’impôt sur les sociétés sur le fondement des articles 109 B et 112 B du tome 1 du code général des impôts.</t>
  </si>
  <si>
    <t>Art.155 du code des hydrocarbures : La redevance minière proportionnelle revenant à l’Etat est payée en nature. Cependant, l’Etat peut décider de se la faire payer en numéraire.</t>
  </si>
  <si>
    <t>En nature</t>
  </si>
  <si>
    <t xml:space="preserve">Afin de capter une partie des bénéfices exceptionnels, les contrats pétroliers en République de Congo contiennent un mécanisme qui se déclenche que lorsque le « prix fixé » dépasse un seuil de « prix haut » défini séparément dans chaque contrat et indexé sur l'inflation. </t>
  </si>
  <si>
    <t>Si le prix de vente dépasse le prix seuil, cette part supplémentaire de la production (appelée « superprofit oil » dans les CPP les plus récents) est divisée entre l’État et le Contracteur, soit par un pourcentage fixe, soit par une échelle de taux variables basée sur la production cumulée.</t>
  </si>
  <si>
    <t xml:space="preserve">Dans les CPP de la République de Congo, si les coûts récupérables au cours d'une année donnée sont inférieurs au pétrole disponible en fonction du pourcentage du cost stop, la différence est appelée Excess cost oil. Ce pétrole est alors partagé entre la RC et le Contracteur en fonction des pourcentages fixés dans le CPP. </t>
  </si>
  <si>
    <t>Dans certains CPP, la répartition entre l’État et le Contracteur est la même que pour le profit oil, tandis que dans d'autres CPP, la répartition peut être différente. Pour certains CPP récents, l'allocation de l’Excess cost oil est basée sur une échelle de taux variables, la part de l’État augmentant en fonction des seuils de production cumulés.</t>
  </si>
  <si>
    <t>En nature/En numéraire</t>
  </si>
  <si>
    <t>Le volume de production qui reste après paiement de la redevance, du cost oil, de l’Excess cost oil, du super profit oil et de la PID est appelé profit oil et est partagé entre la RC et le Contracteur. Les premiers CPP prévoyaient une allocation fixe, souvent 50 % pour chaque partie. Cela reste encore le cas pour certains CPP récents, mais pour de nombreux autres CPP récents, le profit oil est attribué sur la base d'une échelle à taux variables, la part de l’État augmentant à mesure que la production cumulée augmente.</t>
  </si>
  <si>
    <t>La part du Contracteur dans la production pétrolière est nette de tout droit, taxe ou impôt. Ainsi, l'impôt sur les sociétés, le Contracteur reçoit un avis d’imposition mais l'impôt est réputé avoir été payé à partir de la part de profit oil de l'État, sans impact sur la trésorerie du Contracteur.</t>
  </si>
  <si>
    <t>Art.155 du code des hydrocarbures : le profit oil revenant à l’Etat est payé en nature. Cependant, l’Etat peut décider de se le faire payer en numéraire.</t>
  </si>
  <si>
    <t>Selon les dispositions particulières liées au passage au régime de partage de production (Article 9 du CPP du 23/11 /1995 PNGF), la République du Congo dispose librement de la quote-part de 15% de la production qui lui revient au titre de l’accord du 21 août 1990 en plus de la redevance et du Profit-oil dû par chacun des membres du Groupe contracteur sur sa quote-part de production.</t>
  </si>
  <si>
    <t>Bonus</t>
  </si>
  <si>
    <t>Le bonus d’attribution du permis d’exploration</t>
  </si>
  <si>
    <t>En numéraire</t>
  </si>
  <si>
    <r>
      <t>Faits générateurs :</t>
    </r>
    <r>
      <rPr>
        <sz val="8.5"/>
        <color rgb="FF000000"/>
        <rFont val="Times New Roman"/>
        <family val="1"/>
      </rPr>
      <t xml:space="preserve"> </t>
    </r>
    <r>
      <rPr>
        <sz val="8.5"/>
        <color rgb="FF3B3838"/>
        <rFont val="Trebuchet MS"/>
        <family val="2"/>
      </rPr>
      <t>Conformément à l’article 156 du code des hydrocarbures, les faits générateurs des bonus sont</t>
    </r>
  </si>
  <si>
    <t>les suivants :</t>
  </si>
  <si>
    <r>
      <t>a)</t>
    </r>
    <r>
      <rPr>
        <sz val="7"/>
        <color rgb="FF3B3838"/>
        <rFont val="Times New Roman"/>
        <family val="1"/>
      </rPr>
      <t xml:space="preserve">     </t>
    </r>
    <r>
      <rPr>
        <sz val="8.5"/>
        <color rgb="FF3B3838"/>
        <rFont val="Trebuchet MS"/>
        <family val="2"/>
      </rPr>
      <t>l’attribution et la réattribution d’un permis d’exploration ou d’exploitation ;</t>
    </r>
  </si>
  <si>
    <r>
      <t>b)</t>
    </r>
    <r>
      <rPr>
        <sz val="7"/>
        <color rgb="FF3B3838"/>
        <rFont val="Times New Roman"/>
        <family val="1"/>
      </rPr>
      <t xml:space="preserve">     </t>
    </r>
    <r>
      <rPr>
        <sz val="8.5"/>
        <color rgb="FF3B3838"/>
        <rFont val="Trebuchet MS"/>
        <family val="2"/>
      </rPr>
      <t>la conclusion ou la modification d’un contrat pétrolier ;</t>
    </r>
  </si>
  <si>
    <t>Le bonus de signature ou de conclusion du contrat de partage de production</t>
  </si>
  <si>
    <r>
      <t>c)</t>
    </r>
    <r>
      <rPr>
        <sz val="7"/>
        <color rgb="FF3B3838"/>
        <rFont val="Times New Roman"/>
        <family val="1"/>
      </rPr>
      <t xml:space="preserve">     </t>
    </r>
    <r>
      <rPr>
        <sz val="8.5"/>
        <color rgb="FF3B3838"/>
        <rFont val="Trebuchet MS"/>
        <family val="2"/>
      </rPr>
      <t>la prorogation d’un permis d’exploration ou d’exploitation.</t>
    </r>
  </si>
  <si>
    <t>Le bonus d’attribution du permis d’exploitation</t>
  </si>
  <si>
    <r>
      <t xml:space="preserve">Redevable et montant du bonus : </t>
    </r>
    <r>
      <rPr>
        <sz val="8.5"/>
        <color rgb="FF3B3838"/>
        <rFont val="Trebuchet MS"/>
        <family val="2"/>
      </rPr>
      <t>Conformément à l’article 176 du code des hydrocarbures, le bonus est acquitté par l’opérateur pour le compte du contracteur.</t>
    </r>
  </si>
  <si>
    <t>Le bonus de production</t>
  </si>
  <si>
    <t>Le montant du bonus est négocié entre le contracteur et les ministères en charge des hydrocarbures et des finances.</t>
  </si>
  <si>
    <t>Le bonus de prorogation du permis d’exploration</t>
  </si>
  <si>
    <t>Conformément à l’article 156 du code des hydrocarbures, la nature, le montant, les conditions et les modalités de paiement du bonus sont fixés par décret en Conseil des ministres.</t>
  </si>
  <si>
    <t>Le bonus de prorogation du permis d’exploitation</t>
  </si>
  <si>
    <t>Dans le cas du permis d’exploration, les bonus sont fixés en fonction du périmètre de la surface d’exploration et du potentiel économique de la zone.</t>
  </si>
  <si>
    <t>Le bonus de modification du contrat de partage de production</t>
  </si>
  <si>
    <t>Dans le cas du permis d’exploitation, les bonus sont fixés en fonction du périmètre de la surface d’exploitation, des réserves en place et des seuils de production, le cas échéant.</t>
  </si>
  <si>
    <t>Le bonus de réattribution du permis d’exploitation</t>
  </si>
  <si>
    <t>Conformément à l’article 156 du code des hydrocarbures, les bonus ne constituent pas un coût pétrolier récupérable bien qu’ils soient déductibles de l’assiette imposable pour la détermination de l’impôt sur les société.</t>
  </si>
  <si>
    <t>Redevance</t>
  </si>
  <si>
    <t>La redevance superficiaire</t>
  </si>
  <si>
    <r>
      <t xml:space="preserve">Champ d’application : </t>
    </r>
    <r>
      <rPr>
        <sz val="8.5"/>
        <color rgb="FF3B3838"/>
        <rFont val="Trebuchet MS"/>
        <family val="2"/>
      </rPr>
      <t>Conformément à l’article 157 du code des hydrocarbures, une redevance superficiaire est due annuellement au titre des périmètres d’exploration et d’exploitation afférents au contrat pétrolier.</t>
    </r>
  </si>
  <si>
    <t>En application de l’article 6 du décret n° 2000-186 du 12 août 2000 fixant les taux et les règles de perception, de recouvrement et de gestion de la redevance superficiaire, la superficie couverte par les pipelines se trouvant en dehors des limites du titre pétrolier est également soumise à la redevance superficiaire. Il s’agit des pipelines reliant :</t>
  </si>
  <si>
    <r>
      <t>a)</t>
    </r>
    <r>
      <rPr>
        <sz val="7"/>
        <color rgb="FF3B3838"/>
        <rFont val="Times New Roman"/>
        <family val="1"/>
      </rPr>
      <t xml:space="preserve">     </t>
    </r>
    <r>
      <rPr>
        <sz val="8.5"/>
        <color rgb="FF3B3838"/>
        <rFont val="Trebuchet MS"/>
        <family val="2"/>
      </rPr>
      <t>des champs mitoyens ;</t>
    </r>
  </si>
  <si>
    <r>
      <t>b)</t>
    </r>
    <r>
      <rPr>
        <sz val="7"/>
        <color rgb="FF3B3838"/>
        <rFont val="Times New Roman"/>
        <family val="1"/>
      </rPr>
      <t xml:space="preserve">     </t>
    </r>
    <r>
      <rPr>
        <sz val="8.5"/>
        <color rgb="FF3B3838"/>
        <rFont val="Trebuchet MS"/>
        <family val="2"/>
      </rPr>
      <t>des champs de production aux lieux de stockage ;</t>
    </r>
  </si>
  <si>
    <r>
      <t>c)</t>
    </r>
    <r>
      <rPr>
        <sz val="7"/>
        <color rgb="FF3B3838"/>
        <rFont val="Times New Roman"/>
        <family val="1"/>
      </rPr>
      <t xml:space="preserve">     </t>
    </r>
    <r>
      <rPr>
        <sz val="8.5"/>
        <color rgb="FF3B3838"/>
        <rFont val="Trebuchet MS"/>
        <family val="2"/>
      </rPr>
      <t>des lieux de stockage aux points de livraison ou de transformation ou de raffinage.</t>
    </r>
  </si>
  <si>
    <t>Conformément à l’article 157 du code des hydrocarbures, l’assiette, les taux, les modalités de perception, de recouvrement et de gestion de la redevance superficiaire sont fixées par le présent décret.</t>
  </si>
  <si>
    <t xml:space="preserve">Calcul de la redevance superficiaire : </t>
  </si>
  <si>
    <t>Conformément à l’article 2 du décret n° 2000-186 du 12 août 2000, la base d’imposition de la redevance superficiaire est la superficie mesurée en kilomètre carré du permis. Toutefois, par mesure de simplification, pour les pipelines, c’est la longueur en kilomètre du pipeline qui est retenue.</t>
  </si>
  <si>
    <t>Le montant de la redevance superficiaire est fixé comme suit :</t>
  </si>
  <si>
    <r>
      <t>a)</t>
    </r>
    <r>
      <rPr>
        <sz val="7"/>
        <color rgb="FF3B3838"/>
        <rFont val="Times New Roman"/>
        <family val="1"/>
      </rPr>
      <t xml:space="preserve">     </t>
    </r>
    <r>
      <rPr>
        <sz val="8.5"/>
        <color rgb="FF3B3838"/>
        <rFont val="Trebuchet MS"/>
        <family val="2"/>
      </rPr>
      <t>pour les permis de recherche : trois mille (3.000) Francs CFA/km2 ;</t>
    </r>
  </si>
  <si>
    <r>
      <t>b)</t>
    </r>
    <r>
      <rPr>
        <sz val="7"/>
        <color rgb="FF3B3838"/>
        <rFont val="Times New Roman"/>
        <family val="1"/>
      </rPr>
      <t xml:space="preserve">     </t>
    </r>
    <r>
      <rPr>
        <sz val="8.5"/>
        <color rgb="FF3B3838"/>
        <rFont val="Trebuchet MS"/>
        <family val="2"/>
      </rPr>
      <t>pour les permis d’exploitation : huit cents (800) dollars des Etats-Unis d’Amérique USD/km2 ;</t>
    </r>
  </si>
  <si>
    <r>
      <t>c)</t>
    </r>
    <r>
      <rPr>
        <sz val="7"/>
        <color rgb="FF3B3838"/>
        <rFont val="Times New Roman"/>
        <family val="1"/>
      </rPr>
      <t xml:space="preserve">     </t>
    </r>
    <r>
      <rPr>
        <sz val="8.5"/>
        <color rgb="FF3B3838"/>
        <rFont val="Trebuchet MS"/>
        <family val="2"/>
      </rPr>
      <t>pour les Pipelines : zéro virgule neuf (0,9) dollars USD/km.</t>
    </r>
  </si>
  <si>
    <t xml:space="preserve">Répartition de la redevance superficiaire : </t>
  </si>
  <si>
    <t>Conformément à l’article 4 du décret n° 2000-186 du 12 août 2000, la redevance superficiaire perçue par le trésor public, qui en assure la gestion, est répartie comme suit :</t>
  </si>
  <si>
    <t>- un tiers (1/3) au budget de l’État ;</t>
  </si>
  <si>
    <t>- deux tiers (2/3) aux budgets des collectivités locales.</t>
  </si>
  <si>
    <t>Conformément à l’article 157 du code des hydrocarbures, la redevance superficiaire constitue un coût pétrolier. Elle est déductible de l’assiette imposable à l’impôt sur les sociétés.</t>
  </si>
  <si>
    <t>Contributions</t>
  </si>
  <si>
    <t>La provision pour investissements diversifiés (PID)</t>
  </si>
  <si>
    <t>Conformément à l’article 161 du code des hydrocarbures, le contracteur est assujetti à une provision pour investissements diversifiés égale à un pourcent (1%) de la valeur de la production nette d’hydrocarbures.</t>
  </si>
  <si>
    <t>Conformément à l’article 162 du code des hydrocarbures, la provision pour investissements diversifiés est un coût pétrolier récupérable. Elle est déductible de l’assiette imposable à l’impôt sur les sociétés.</t>
  </si>
  <si>
    <t>Contribution aux programmes de formation du personnel congolais</t>
  </si>
  <si>
    <t>Conformément à l’article 139 du code des hydrocarbures, le contracteur, ses sous-traitants, ses prestataires de services et fournisseurs doivent employer en priorité du personnel congolais. Conformément au même article, aux fins de remplir leurs obligations en matière d’emploi de personnel congolais, le contracteur, ses sous-traitants, ses prestataires de services et fournisseurs sont tenus de mettre en place et d’exécuter un programme de recrutement, de compagnonnage, de formation et de promotion du personnel congolais, dans tous les domaines de l’amont pétrolier afin de lui permettre d’acquérir le niveau de qualification requis et d’accéder à tous les niveaux de responsabilité. Le contracteur, ses sous-traitants, prestataires des services et fournisseurs contribuent également, pendant la période d’exploitation, aux programmes de formation et de promotion des Congolais, dans les conditions fixées par la réglementation en vigueur.</t>
  </si>
  <si>
    <t>Contribution à la vérification et au contrôle de comptabilité</t>
  </si>
  <si>
    <t>L’article 148 du code des hydrocarbures prévoit qu’une contribution à la vérification et au contrôle de comptabilité est versée par chaque contracteur. Le montant annuel de cette contribution est déterminé librement par le comité de gestion du contrat pétrolier.</t>
  </si>
  <si>
    <t>La contribution à la vérification et au contrôle de comptabilité constitue un coût pétrolier. Elle est déductible de l’assiette imposable pour la détermination de l’impôt sur les sociétés.</t>
  </si>
  <si>
    <t>La contribution au fonds national de prévention des risques environnementaux</t>
  </si>
  <si>
    <t>Conformément à l’article 98 du code des hydrocarbures, chaque contracteur est redevable d’une contribution au fonds national de prévention des risques environnementaux égale à zéro virgule zéro cinq pourcent (0,05%) de la production nette d’hydrocarbures valorisée au prix fiscal.</t>
  </si>
  <si>
    <t>Conformément à l’article 98 du code des hydrocarbures, la contribution au fonds national de prévention des risques environnementaux constitue un coût pétrolier. Elle est déductible de l’assiette imposable pour la détermination de l’impôt sur les sociétés.</t>
  </si>
  <si>
    <t>La taxe sur les plus-values de cession des intérêts participatifs dans les contrats de partage de production</t>
  </si>
  <si>
    <t>En application de l’article 163 du code des hydrocarbures, tout membre du contracteur qui cède tout ou partie de ses droits et obligations découlant d’un contrat de partage de production est assujetti au paiement d’une taxe forfaitaire égale à dix pourcent (10%) en cas de plus-value réalisée sur la cession. La plus-value est la différence entre le prix de cession obtenu par le cédant et le montant total des coûts restant à récupérer par le membre du contracteur cessionnaire.</t>
  </si>
  <si>
    <t>N’est pas soumis à la taxe, le transfert de droits ou obligations dans un contrat de partage de production d’une société membre du contracteur à une société de droit congolais dont ce membre détient la totalité du capital.</t>
  </si>
  <si>
    <t>La provision pour abandon et réhabilitation des sites</t>
  </si>
  <si>
    <t>Conformément à l’article 101 du code des hydrocarbures, les fonds collectés aux fins de constitution de la provision pour abandon et réhabilitation des sites sont versés dans un compte séquestre ouvert auprès de la caisse des dépôts et consignations. Toutefois, dans l’attente de la mise en place du compte séquestre auprès de la caisse des dépôts et consignations, ces fonds sont versés dans un compte séquestre ouvert à la BEAC.</t>
  </si>
  <si>
    <t>Conformément à l’article 9 de la loi n°4-98 du 28 août 1998, vingt pourcent (20%) de la garantie visée au paragraphe I. doit être versé dans un compte séquestre chaque année jusqu’à la constitution totale de la somme fixée (soit sur une période de cinq ans).</t>
  </si>
  <si>
    <t>En application des dispositions combinées articles 15, 75, 89, 99 à 102 du code des hydrocarbures, les fonds collectés aux fins de constitution de la provision pour abandon et réhabilitation des sites ne constituent des coûts pétroliers récupérables qu’à condition que ces fonds soient effectivement versés dans un compte séquestre.</t>
  </si>
  <si>
    <t>Secteur</t>
  </si>
  <si>
    <t>Entité perceptrice</t>
  </si>
  <si>
    <t>Hydrocarbures</t>
  </si>
  <si>
    <t>Minier</t>
  </si>
  <si>
    <t>Forestier</t>
  </si>
  <si>
    <t>Flux de Paiement en nature</t>
  </si>
  <si>
    <t>Parts d'huile de l'État Brut (Barils)</t>
  </si>
  <si>
    <t>DGH</t>
  </si>
  <si>
    <t>√</t>
  </si>
  <si>
    <t xml:space="preserve">Yanga et Sendji (15%) </t>
  </si>
  <si>
    <t xml:space="preserve">Part d’huile de la SNPC  </t>
  </si>
  <si>
    <t>SNPC – Activités propres</t>
  </si>
  <si>
    <t>Prélèvements/Parts d'huile de l'Etat (Barils)</t>
  </si>
  <si>
    <t xml:space="preserve">Prélèvement Yanga et Sendji </t>
  </si>
  <si>
    <t>DRN/DGH</t>
  </si>
  <si>
    <t xml:space="preserve">Prélèvement pour remboursement des coûts de fonctionnement - Personnel  mis à la disposition du Ministère des Hydrocarbures   </t>
  </si>
  <si>
    <t xml:space="preserve">Prélèvement au titre du remboursement du coût d’exploitation de la CEC financés par ENI Congo  </t>
  </si>
  <si>
    <t xml:space="preserve">Prélèvements sur taxe maritime </t>
  </si>
  <si>
    <t>Parts d'huile de l'Etat Commercialisées</t>
  </si>
  <si>
    <t xml:space="preserve">Parts d'huile commercialisées (contrepartie reversée au Trésor)  </t>
  </si>
  <si>
    <t xml:space="preserve">SNPC – Mandat / DGT </t>
  </si>
  <si>
    <t>Parts d'huile commercialisées en contrepartie de projets d'infrastructures (Quote-part des revenus de commercialisation de la part de l’Etat dans la production des hydrocarbures versée dans un compte séquestre en garantie de remboursement des projets des infrastructures de la Chine)</t>
  </si>
  <si>
    <t>Parts d'huile commercialisées en contrepartie de financement traders (Quote-part des revenus de commercialisation de la part de l’Etat dans la production des hydrocarbures versée en contrepartie  de remboursement des préfinancements accordés par les Traders)</t>
  </si>
  <si>
    <t xml:space="preserve">Taxe de résidus (+) </t>
  </si>
  <si>
    <t>MEFDD</t>
  </si>
  <si>
    <t xml:space="preserve">Taxe sur les produits forestiers non ligneux (+) </t>
  </si>
  <si>
    <t xml:space="preserve">Amendes liés aux infractions forestières (+) </t>
  </si>
  <si>
    <t>Taxe d'orpaillage (+)</t>
  </si>
  <si>
    <t>DGT</t>
  </si>
  <si>
    <t xml:space="preserve">Redevance sur autoconsommation  </t>
  </si>
  <si>
    <t xml:space="preserve">Provision pour investissements diversifiés (PID)  </t>
  </si>
  <si>
    <t xml:space="preserve">Solde de fiscalité reversé (Hors PID et Red sur autoconsommation)  </t>
  </si>
  <si>
    <t xml:space="preserve">Versement au titre de la Commercialisation de la part de l’Etat  </t>
  </si>
  <si>
    <t xml:space="preserve">Versement au titre de fiscalité du champs LIANZI </t>
  </si>
  <si>
    <t xml:space="preserve">Autres revenus du domaine minier </t>
  </si>
  <si>
    <t xml:space="preserve">Redevance superficiaire  </t>
  </si>
  <si>
    <t xml:space="preserve">Redevance pétrolière </t>
  </si>
  <si>
    <t xml:space="preserve">Bonus de signature  </t>
  </si>
  <si>
    <t xml:space="preserve">Bonus de production                                </t>
  </si>
  <si>
    <t>Bonus d’attribution (+)</t>
  </si>
  <si>
    <t>Bonus de prorogation (+)</t>
  </si>
  <si>
    <t>Bonus de modification (+)</t>
  </si>
  <si>
    <t>Bonus de réattribution (+)</t>
  </si>
  <si>
    <t xml:space="preserve">Dividendes versés à L'Etat  </t>
  </si>
  <si>
    <t xml:space="preserve">Taxe d'abattage </t>
  </si>
  <si>
    <t xml:space="preserve">Taxe de déboisement </t>
  </si>
  <si>
    <t xml:space="preserve">Taxe de superficie </t>
  </si>
  <si>
    <t xml:space="preserve">Taxe sur la vente des crédits carbones forestiers (+) </t>
  </si>
  <si>
    <t xml:space="preserve">Taxe sur les produits forestiers accessoires </t>
  </si>
  <si>
    <t xml:space="preserve">Transactions forestières </t>
  </si>
  <si>
    <t xml:space="preserve">Taxe sur les géo matériaux de construction </t>
  </si>
  <si>
    <t xml:space="preserve">Droits fixes </t>
  </si>
  <si>
    <t xml:space="preserve">Dividendes versés par les sociétés minières </t>
  </si>
  <si>
    <t xml:space="preserve">Frais de formation </t>
  </si>
  <si>
    <t>Recettes exceptionnelles perçues auprès des sociétés pétrolières (+)</t>
  </si>
  <si>
    <t xml:space="preserve">Recherche Cuvette  </t>
  </si>
  <si>
    <t xml:space="preserve">Dividendes versés à la SNPC  </t>
  </si>
  <si>
    <t xml:space="preserve">Frais de formation  </t>
  </si>
  <si>
    <t xml:space="preserve">DGH </t>
  </si>
  <si>
    <t>Paiements sociaux</t>
  </si>
  <si>
    <t xml:space="preserve">Paiements sociaux obligatoires </t>
  </si>
  <si>
    <t>Entreprise</t>
  </si>
  <si>
    <t>Entité
 de l’État</t>
  </si>
  <si>
    <t>Nom de flux de revenus</t>
  </si>
  <si>
    <t>Prélevé dans le cadre
du projet (O/N)</t>
  </si>
  <si>
    <t>Déclaré par projet (O/N)</t>
  </si>
  <si>
    <t>Nom de projet</t>
  </si>
  <si>
    <t>Devise</t>
  </si>
  <si>
    <t>Valeur des revenus en milliards de FCFA</t>
  </si>
  <si>
    <t>Paiement en nature (O/N)</t>
  </si>
  <si>
    <t>Volume en nature (le cas échéant)</t>
  </si>
  <si>
    <t>Unité (le cas échéant)</t>
  </si>
  <si>
    <t>Valorisation des paiements en nature (en millions de Usd)</t>
  </si>
  <si>
    <t>Valorisation des paiements en nature (en milliards de FCFA)</t>
  </si>
  <si>
    <t>bbl</t>
  </si>
  <si>
    <t>Kombi II, Likalala II, Libondo II</t>
  </si>
  <si>
    <t>Nkossa &amp; Nkossa Sud (blend)</t>
  </si>
  <si>
    <t>Nkossa &amp; Nkossa Sud (Butane)</t>
  </si>
  <si>
    <t>KSm3</t>
  </si>
  <si>
    <t>Partenaires SNPC</t>
  </si>
  <si>
    <t>SNPC-AP</t>
  </si>
  <si>
    <t>Profit-oil Cost-oil</t>
  </si>
  <si>
    <t xml:space="preserve"> milliers bbl </t>
  </si>
  <si>
    <t xml:space="preserve"> KSm3 </t>
  </si>
  <si>
    <t>Yanga &amp; Sendji</t>
  </si>
  <si>
    <t>SNPC-Mandat</t>
  </si>
  <si>
    <t>Parts d'huile commercialisées - SNPC mandat</t>
  </si>
  <si>
    <t>Fcfa</t>
  </si>
  <si>
    <t>Parts d'huile commercialisées (contrepartie reversée au Trésor) - Total EP</t>
  </si>
  <si>
    <t>Parts d'huile commercialisées (contrepartie reversée au Trésor) - ENI</t>
  </si>
  <si>
    <t>Litchendjili, Néné (Marine XII)</t>
  </si>
  <si>
    <t xml:space="preserve">Revenus de commercialisation des parts de production - pétrole </t>
  </si>
  <si>
    <t>Revenus de commercialisation des parts de production - Gaz</t>
  </si>
  <si>
    <t xml:space="preserve">Redevance minière </t>
  </si>
  <si>
    <t>PEI N°2007-289 du 31/05/2007</t>
  </si>
  <si>
    <t>PEI N°2014-443 du 12/08/2014</t>
  </si>
  <si>
    <t>PR Décret n° 2021-388  du 02/08/2021</t>
  </si>
  <si>
    <t xml:space="preserve">PR Décret n° 2019 -193 </t>
  </si>
  <si>
    <t>CAT n° 5/MEF/DGEF/DF
du 31 décembre 2008</t>
  </si>
  <si>
    <t>CAT n° 3/MEFE/CAB/DGEF/
DF du 30 août 2005, modifié par l’avenant n°1/MEF/CAB/DGEF du 28 août 2020</t>
  </si>
  <si>
    <t>CAT n° 4/MEFE/CAB/ DGEF du 19 septembre 2005 modifié par avenant n°4/MEF/CAB/ DGEF du 1er septembre 2008</t>
  </si>
  <si>
    <t xml:space="preserve">CAT n° 1/MEFE/CAB/
DGEF du 20 janvier 2006 modifié par avenant 
n° 3/MDDEFE/CAB/DGEF 
du 19 mars 2010, modifier par  
 l’avenant n°3/MEF/CAB/DGEF/DF-SGF du 30 décembre 2020  </t>
  </si>
  <si>
    <t>CTI n° 06/MEF/CAB/ DGEF/
DF/SGF du 15 octobre 2019</t>
  </si>
  <si>
    <t>CAT n° 5/MEFE/CAB/DGEF/
DF du 19 septembre 2005, modifié par
 L’avenant n°7/MEF/CAB/DGEF/DF du  15 octobre 2019</t>
  </si>
  <si>
    <t xml:space="preserve">CTI n° 003/MEF/CAB/ DGEF/
DF du 03 septembre 2019   </t>
  </si>
  <si>
    <t>CTI n°003/MEF/CAB/
DGEF/DF du 15 mai 2019</t>
  </si>
  <si>
    <t>CTI n°6/MDDEFE/CAB/DGEF
du 24 août 2012</t>
  </si>
  <si>
    <t>CAT n°1/MDDEFE/CAB/
DGEF du 27 juillet 2011</t>
  </si>
  <si>
    <t>CAT n° 8/MEFE/CAB/
DGEF/DF du 20 septembre 2005
Avenant n°2/MEFDD/CAB
du 27/10/2015</t>
  </si>
  <si>
    <t>CAT n° 8/MDDEFE/ CAB/
DGEF/du 11 septembre 2012</t>
  </si>
  <si>
    <t>CAT n° 18/MEFE/CAB/ DGEF/
DF du 13 novembre 2002, modifié par l’avenant n°4/ MEF/CAB/DGEF du 10 octobre 2017</t>
  </si>
  <si>
    <t>CAT n°2/MEF/CAB/DGEF
du 2 août 2007</t>
  </si>
  <si>
    <t>CAT n° 5/MDDEFE/CAB/ DGEF du 19 août 2010 modifié par avenant n°1/MEFDDE/
CAB/DGEF du 19 mai 2017</t>
  </si>
  <si>
    <t>CAT n°1/MEFDD/CAB/DGEF du 5 avril 2016 &amp; CAT n°2/MEF/CAB/DGEF/DF du 6 octobre 2020</t>
  </si>
  <si>
    <t>CAT n°4/MDDEFE/CAB/
DGEF du 9 décembre 2009</t>
  </si>
  <si>
    <t xml:space="preserve">Recettes exceptionnelles perçues auprès des sociétés pétrolières </t>
  </si>
  <si>
    <t>Autres</t>
  </si>
  <si>
    <t>Total des paiements en numéraire à déclarer par projet</t>
  </si>
  <si>
    <t>Total des paiements en nature à déclarer par projet</t>
  </si>
  <si>
    <t>Total déclaré par projet</t>
  </si>
  <si>
    <t>% déclaré par projet</t>
  </si>
  <si>
    <t>P/U</t>
  </si>
  <si>
    <t>Montant déclaré</t>
  </si>
  <si>
    <t>Affectation</t>
  </si>
  <si>
    <t>P</t>
  </si>
  <si>
    <t>FCFA</t>
  </si>
  <si>
    <t>Budget</t>
  </si>
  <si>
    <t>U</t>
  </si>
  <si>
    <t>Ventes - SNPC -AP</t>
  </si>
  <si>
    <t>SNPC- AP</t>
  </si>
  <si>
    <t>MERCURIA E &amp; P CONGO</t>
  </si>
  <si>
    <t>NEW AGE</t>
  </si>
  <si>
    <t>Autres bénéficiaires (Paiemements sociaux)</t>
  </si>
  <si>
    <t>Ministère de l'environnement</t>
  </si>
  <si>
    <t>U : Société retenue pour une déclaration unilatérale de l'Etat</t>
  </si>
  <si>
    <t>P : Société retenue dans le périmètre de rapprochement 2021</t>
  </si>
  <si>
    <t xml:space="preserve">Total </t>
  </si>
  <si>
    <t>N° / Ref. Expédition / Cargaison</t>
  </si>
  <si>
    <t xml:space="preserve">Date d'expédition / Cargaison </t>
  </si>
  <si>
    <t>Poids / Volume</t>
  </si>
  <si>
    <t>Unité
 [à renseigner]</t>
  </si>
  <si>
    <t>Qualité (Concentration)</t>
  </si>
  <si>
    <t>Prix unitaire (USD)</t>
  </si>
  <si>
    <t>Valeur totale
 (en USD)</t>
  </si>
  <si>
    <t>Valeur totale
(en FCFA)</t>
  </si>
  <si>
    <t>Entité acheteuse</t>
  </si>
  <si>
    <t>Pays du destinataire de l'expédition/la cargaison</t>
  </si>
  <si>
    <t>Commentaire</t>
  </si>
  <si>
    <t xml:space="preserve"> DJENO MELANGE </t>
  </si>
  <si>
    <t>CHINA</t>
  </si>
  <si>
    <t>Contepartie destinée à la DGT</t>
  </si>
  <si>
    <t xml:space="preserve"> YOMBO </t>
  </si>
  <si>
    <t>MERCURIA ENERGY TRADING SA</t>
  </si>
  <si>
    <t>SINGAPORE</t>
  </si>
  <si>
    <t>YELLOWSTON ENERGY PTE LTD</t>
  </si>
  <si>
    <t>UNIPEC</t>
  </si>
  <si>
    <t>Contrepartie de projets d'infrastructures dela Chine versement dans le compte séquestre</t>
  </si>
  <si>
    <t xml:space="preserve">Contrepartie destinée au remboursement des préfinancements accordés par les Traders </t>
  </si>
  <si>
    <t>TRAFIGURA</t>
  </si>
  <si>
    <t>ZARNETSERVICE LTD</t>
  </si>
  <si>
    <t>Ref:NC001-03/2021</t>
  </si>
  <si>
    <t>10/03/2021</t>
  </si>
  <si>
    <t>Ref:NC002-03/2021</t>
  </si>
  <si>
    <t>23/03/2021</t>
  </si>
  <si>
    <t>Ref:NC003-05/2021</t>
  </si>
  <si>
    <t>29/05/2021</t>
  </si>
  <si>
    <t>Ref:NC001-06/2021</t>
  </si>
  <si>
    <t>21/06/2021</t>
  </si>
  <si>
    <t>Ref:NC001-08/2021</t>
  </si>
  <si>
    <t>05/08/2021</t>
  </si>
  <si>
    <t>Ref:NC003-08/2021</t>
  </si>
  <si>
    <t>15/08/2021</t>
  </si>
  <si>
    <t>Ref:NC001-09/2021</t>
  </si>
  <si>
    <t>11/09/2021</t>
  </si>
  <si>
    <t>Ref:NC002-09/2021</t>
  </si>
  <si>
    <t>13/09/2021</t>
  </si>
  <si>
    <t>Ref:NC001-10/2021</t>
  </si>
  <si>
    <t>02/10/2021</t>
  </si>
  <si>
    <t>Ref:NC003-10/2021</t>
  </si>
  <si>
    <t>31/10/2021</t>
  </si>
  <si>
    <t>Ref:NC002-12/2021</t>
  </si>
  <si>
    <t>09/12/2021</t>
  </si>
  <si>
    <t>Ref:NC003-12/2021</t>
  </si>
  <si>
    <t>15/12/2021</t>
  </si>
  <si>
    <t>BUTANE</t>
  </si>
  <si>
    <t xml:space="preserve">NKOSSA </t>
  </si>
  <si>
    <t>Recrouvement 2021</t>
  </si>
  <si>
    <t>Reversement DGT 2021</t>
  </si>
  <si>
    <t>SAHARA ENERGY INTERNATIONAL</t>
  </si>
  <si>
    <t>SOUTH KOREA</t>
  </si>
  <si>
    <t>INDIA</t>
  </si>
  <si>
    <t>GEOGAZ TRADING SA</t>
  </si>
  <si>
    <t>SENEGAL</t>
  </si>
  <si>
    <t>MERCURIA ENERGY TRANDING</t>
  </si>
  <si>
    <t>MASONO</t>
  </si>
  <si>
    <t>ADNOC TRADING</t>
  </si>
  <si>
    <t>MAURITANIA</t>
  </si>
  <si>
    <t>Ref:NC001-04/2021</t>
  </si>
  <si>
    <t>11/04/2021</t>
  </si>
  <si>
    <t>Ref:NC002-05/2021</t>
  </si>
  <si>
    <t>12/05/2021</t>
  </si>
  <si>
    <t>Ref:NC004-08/2021</t>
  </si>
  <si>
    <t>30/08/2021</t>
  </si>
  <si>
    <t>Ref:NC002-10/2021</t>
  </si>
  <si>
    <t>20/10/2021</t>
  </si>
  <si>
    <t>Ref:NC001-12/2021</t>
  </si>
  <si>
    <t>01/12/2021</t>
  </si>
  <si>
    <t>ZHENHUA OIL CO</t>
  </si>
  <si>
    <t>Ref:NC001-01/2021</t>
  </si>
  <si>
    <t>09/01/2021</t>
  </si>
  <si>
    <t>Ref:NC001-02/2021</t>
  </si>
  <si>
    <t>04/02/2021</t>
  </si>
  <si>
    <t>Ref:NC002-02/2021</t>
  </si>
  <si>
    <t>17/02/2021</t>
  </si>
  <si>
    <t>Ref:NC002-04/2021</t>
  </si>
  <si>
    <t>25/04/2021</t>
  </si>
  <si>
    <t>Ref:NC001-05/2021</t>
  </si>
  <si>
    <t>02/05/2021</t>
  </si>
  <si>
    <t>Ref:NC001-07/2021</t>
  </si>
  <si>
    <t>05/07/2021</t>
  </si>
  <si>
    <t>Ref:NC003-07/2021</t>
  </si>
  <si>
    <t>20/07/2021</t>
  </si>
  <si>
    <t>Ref:NC002-08/2021</t>
  </si>
  <si>
    <t>09/08/2021</t>
  </si>
  <si>
    <t>Ref:NC001-11/2021</t>
  </si>
  <si>
    <t>16/11/2021</t>
  </si>
  <si>
    <t>STE GLE PARIS /ZARNETSERVICE LTD</t>
  </si>
  <si>
    <t>MERCURIA ENERGY TRADING SA/ORION OIL</t>
  </si>
  <si>
    <t>TRAFIGURA PTE LTD</t>
  </si>
  <si>
    <t>MERCURIA ENERGY TRANDING/ORION</t>
  </si>
  <si>
    <t>MERCURIA ENERGY TRADING SA/ORION</t>
  </si>
  <si>
    <r>
      <t xml:space="preserve">Contrevaleur en FCFA, non communiquée dans la déclaration de la SNPC mandat 2021 : la contrevaleur en FCFA a été estimée en se basant sur le cours de cchange annuel moyen 2021 (1Usd = 554,20 FCFA)
</t>
    </r>
    <r>
      <rPr>
        <sz val="9"/>
        <color rgb="FF0070C0"/>
        <rFont val="Trebuchet MS"/>
        <family val="2"/>
      </rPr>
      <t>Source : https://www.finances.gouv.cg/sites/default/files/documents/Perspectives%20de%20l%27%C3%A9conomie%20congolaise%20juin%202023%20VF%20bleu-1.pdf</t>
    </r>
  </si>
  <si>
    <t>TABLEAU  DES PERMIS D'EXPLORATION DOMAINE MINIER DES HYDROCARBURES 2021</t>
  </si>
  <si>
    <t>Décret attributifs</t>
  </si>
  <si>
    <t>Dates</t>
  </si>
  <si>
    <t xml:space="preserve">Participation </t>
  </si>
  <si>
    <t>Autres informations</t>
  </si>
  <si>
    <t>Demande</t>
  </si>
  <si>
    <t xml:space="preserve">Fin </t>
  </si>
  <si>
    <t>Associé</t>
  </si>
  <si>
    <t>n° 2005-294 du 18/07/2005</t>
  </si>
  <si>
    <t>SNPC 25%</t>
  </si>
  <si>
    <t>New age 75%</t>
  </si>
  <si>
    <t>Prorogation exceptionnelle pour cas de force majeure</t>
  </si>
  <si>
    <t>n° 2006-173 du 14/04/2006</t>
  </si>
  <si>
    <t>wing wah 85%</t>
  </si>
  <si>
    <t>Ngoki</t>
  </si>
  <si>
    <t>n° 2006-427 du 31/07/2006</t>
  </si>
  <si>
    <t>SNPC 10%</t>
  </si>
  <si>
    <t>P.E.P.A 90%</t>
  </si>
  <si>
    <t>Demande de reattribution du permis Ngoki II</t>
  </si>
  <si>
    <t>Mayombe</t>
  </si>
  <si>
    <t>n° 2006-426 du 31/07/2006</t>
  </si>
  <si>
    <t>SNPC 100%</t>
  </si>
  <si>
    <t>Demande de reattribution du permis Mayombe II</t>
  </si>
  <si>
    <t>Marine XIII</t>
  </si>
  <si>
    <t>n° 2008-54 du 28/03/2008</t>
  </si>
  <si>
    <t>SNPC 15
%</t>
  </si>
  <si>
    <t>Philia SA 85%</t>
  </si>
  <si>
    <t>Procedure de retrait en cours</t>
  </si>
  <si>
    <t>Haute Mer A</t>
  </si>
  <si>
    <t>n° 2009-228 du 30/07/2009</t>
  </si>
  <si>
    <t>OPIC 20%
SNPC 15%
ORIX 20%</t>
  </si>
  <si>
    <t>CNOOC 45%</t>
  </si>
  <si>
    <r>
      <t>Refus d’aller en 3</t>
    </r>
    <r>
      <rPr>
        <vertAlign val="superscript"/>
        <sz val="8"/>
        <color theme="1"/>
        <rFont val="Trebuchet MS"/>
        <family val="2"/>
      </rPr>
      <t>e</t>
    </r>
    <r>
      <rPr>
        <sz val="8"/>
        <color theme="1"/>
        <rFont val="Trebuchet MS"/>
        <family val="2"/>
      </rPr>
      <t xml:space="preserve"> période</t>
    </r>
  </si>
  <si>
    <t>Mopongo</t>
  </si>
  <si>
    <t>n° 2013-378 du 19/07/2013</t>
  </si>
  <si>
    <t>SNPC 20%</t>
  </si>
  <si>
    <t>DIG Oil 80%</t>
  </si>
  <si>
    <t>CPP en cours d’approbation</t>
  </si>
  <si>
    <t>Ngolo</t>
  </si>
  <si>
    <t>n° 2013-379 du 19/07/2013</t>
  </si>
  <si>
    <t>Eni congo 85%</t>
  </si>
  <si>
    <t>Mokélémbémbé</t>
  </si>
  <si>
    <t>n° 2015-93 du 13/01/2015</t>
  </si>
  <si>
    <t>SNPC 15%
SPN 15%</t>
  </si>
  <si>
    <t>Tep congo 70%</t>
  </si>
  <si>
    <t>Renonciation par le contracteur</t>
  </si>
  <si>
    <t>Nanga II</t>
  </si>
  <si>
    <t>n° 2015-92 du 13/01/2015</t>
  </si>
  <si>
    <t>SNPC 15
ORIX 15%</t>
  </si>
  <si>
    <t>Gazprom 70%</t>
  </si>
  <si>
    <t>Gèle du permis par l’Opérateur</t>
  </si>
  <si>
    <t>Marine VI Bis</t>
  </si>
  <si>
    <t>n° 2015-409 du 22/05/2015</t>
  </si>
  <si>
    <t>SNPC 35%</t>
  </si>
  <si>
    <t>Eni congo 65%</t>
  </si>
  <si>
    <t>Prorogation pour cas de force majeurs</t>
  </si>
  <si>
    <t>Marine XXI</t>
  </si>
  <si>
    <t>n° 2018-485 du 26/12/2018</t>
  </si>
  <si>
    <t>Kosmos energy 85%</t>
  </si>
  <si>
    <t>Retrait de l’Opérateur (Kosmos Energies)</t>
  </si>
  <si>
    <t>n° 2018-486 du 26/12/2018</t>
  </si>
  <si>
    <t>AOGC 5%
SNPC 15%
Petro congo 5%</t>
  </si>
  <si>
    <t>Perenco 75%</t>
  </si>
  <si>
    <t>Rallonge pour cas de force Majeure</t>
  </si>
  <si>
    <t>n° 2018-487 du 26/12/2018</t>
  </si>
  <si>
    <r>
      <t>1</t>
    </r>
    <r>
      <rPr>
        <vertAlign val="superscript"/>
        <sz val="8"/>
        <color theme="1"/>
        <rFont val="Trebuchet MS"/>
        <family val="2"/>
      </rPr>
      <t>er</t>
    </r>
    <r>
      <rPr>
        <sz val="8"/>
        <color theme="1"/>
        <rFont val="Trebuchet MS"/>
        <family val="2"/>
      </rPr>
      <t xml:space="preserve"> période de validité</t>
    </r>
  </si>
  <si>
    <t>Marine XX</t>
  </si>
  <si>
    <t>n° 2019-355 du 30/11/2019</t>
  </si>
  <si>
    <t>SNPC 15%
Woodside 42,5%</t>
  </si>
  <si>
    <t>Tep congo 42,5%</t>
  </si>
  <si>
    <r>
      <t>1</t>
    </r>
    <r>
      <rPr>
        <vertAlign val="superscript"/>
        <sz val="8"/>
        <color theme="1"/>
        <rFont val="Trebuchet MS"/>
        <family val="2"/>
      </rPr>
      <t>er</t>
    </r>
    <r>
      <rPr>
        <sz val="8"/>
        <color theme="1"/>
        <rFont val="Trebuchet MS"/>
        <family val="2"/>
      </rPr>
      <t xml:space="preserve"> période</t>
    </r>
  </si>
  <si>
    <t>Nanga I</t>
  </si>
  <si>
    <t>n° 2019-356 du 30/11/2019</t>
  </si>
  <si>
    <t>Perenco 70%</t>
  </si>
  <si>
    <t>CAISSE NATIONALE DE SECURITE SOCIALE</t>
  </si>
  <si>
    <t>POINTE-NOIRE</t>
  </si>
  <si>
    <t>MFOUATI</t>
  </si>
  <si>
    <t>CODE DU TRAVAIL</t>
  </si>
  <si>
    <t>COMINCO</t>
  </si>
  <si>
    <t>Annexe 11 - Détail des parts de l’Etat – Hydrocarbures en 2021 par instrument</t>
  </si>
  <si>
    <t>Annexe 12 - Formulaire de déclaration destiné à la CCA</t>
  </si>
  <si>
    <t xml:space="preserve">Annexe 13 - Recensement des dispositions prévues par les protocoles d'accords - secteur forestier </t>
  </si>
  <si>
    <t>Annexe 14 - Situation des Engagements sociaux des sociétés forestiers</t>
  </si>
  <si>
    <t xml:space="preserve">Annexe 15 – Effectif des employés  </t>
  </si>
  <si>
    <t>15.1 Effectif des employés du secteur hydrocarbures</t>
  </si>
  <si>
    <t>15.2 Effectif des employés du secteur minier</t>
  </si>
  <si>
    <t>15.3 Effectif des employés du secteur minier</t>
  </si>
  <si>
    <t>Annexe 16 – Paiements sociaux obligatoires</t>
  </si>
  <si>
    <t>FONDATION AVSI</t>
  </si>
  <si>
    <t>SCAB CONGO</t>
  </si>
  <si>
    <t>PLANETE  2000</t>
  </si>
  <si>
    <t>PLANETE 2000</t>
  </si>
  <si>
    <t>RINA CONGO SA</t>
  </si>
  <si>
    <t>ZEROCK CONSTRUCTION CONGO SARL</t>
  </si>
  <si>
    <t>ENI SPA</t>
  </si>
  <si>
    <t>PEFACO HOTEL ALIMA PALACE</t>
  </si>
  <si>
    <t>TTC ENGINEERING CONSULTANT SERVICE</t>
  </si>
  <si>
    <t>MEDECINS D'AFRIQUE</t>
  </si>
  <si>
    <t>MANUFACTURE BATIMENT ET TRAVAUX</t>
  </si>
  <si>
    <t>TERASCOM</t>
  </si>
  <si>
    <t>CAREX  SERVICES</t>
  </si>
  <si>
    <t>IMC</t>
  </si>
  <si>
    <t>AIRTEL</t>
  </si>
  <si>
    <t xml:space="preserve">OCEANA </t>
  </si>
  <si>
    <t>SOCIETE OLYMPIC PALACE</t>
  </si>
  <si>
    <t xml:space="preserve">LOANGO ENV </t>
  </si>
  <si>
    <t>SOPEC</t>
  </si>
  <si>
    <t>NETCARE</t>
  </si>
  <si>
    <t>BUROTEC</t>
  </si>
  <si>
    <t>PALOMA</t>
  </si>
  <si>
    <t xml:space="preserve"> ENERGIE ELECTRIQUE DU CONGO</t>
  </si>
  <si>
    <t xml:space="preserve">ACTIVITE INTER-SECTORIEL </t>
  </si>
  <si>
    <t xml:space="preserve">APPUI A LA FORMATION PERSONNEL BENEVOL MUSEE </t>
  </si>
  <si>
    <t xml:space="preserve">IMPRESSION DES STICKERS SUR VINYL </t>
  </si>
  <si>
    <t>ACTIVITE MUSE CERCLE AFRICAIN 29.09.21</t>
  </si>
  <si>
    <t>ACTIVITE DU MUSEE CERCLE AFRICAIN 10.2-31.5.21</t>
  </si>
  <si>
    <t>ACTIVITE MUSE CERCLE AFRICAIN 03.12.21 AVSI</t>
  </si>
  <si>
    <t>Prestation de gardiennage SCAB- NOVEMBRE 2021</t>
  </si>
  <si>
    <t>PRESTATION DE GARDIENNAGE JAV 2021 TTC</t>
  </si>
  <si>
    <t xml:space="preserve">Prestation de gardiennage </t>
  </si>
  <si>
    <t>Prestation de gardiennage</t>
  </si>
  <si>
    <t>PRESTATION DE GARDIENNAGE 02/2021 TTC</t>
  </si>
  <si>
    <t>SUPERVISEUR HSE SEPTEMBRE 2021</t>
  </si>
  <si>
    <t xml:space="preserve">SUPERVISION HSE MAI 2019 </t>
  </si>
  <si>
    <t>SUPERVISION HSE AVRIL 2021</t>
  </si>
  <si>
    <t>SUPERVISION HSE AOUT 2021</t>
  </si>
  <si>
    <t>AJUSTEMENT SUR FACTURATION JUIL.AOUT.SEPT.PLANETE</t>
  </si>
  <si>
    <t>SUPERVISION HEE FEVRIER 2021 PLANETE 2000</t>
  </si>
  <si>
    <t>PRETATIONS SUPERVISION HSE NOV-DEC.20 PLANETE 2000</t>
  </si>
  <si>
    <t>SUPERVISION HSE JAN 2021 PLANETE 2000</t>
  </si>
  <si>
    <t>SUPERVISEUR HSE JUILLET 2021</t>
  </si>
  <si>
    <t>SUPERVISION HSE NOVEMBRE 2021</t>
  </si>
  <si>
    <t>SUPERVISION HSE JUIN 2021</t>
  </si>
  <si>
    <t>SUPERVISION HSE OCT.21 PLANETTE 2000</t>
  </si>
  <si>
    <t>Supervision logistique Locaux Onshore</t>
  </si>
  <si>
    <t>Supervision Logistique Locaux Onshore</t>
  </si>
  <si>
    <t>Supervision logistique August 2020</t>
  </si>
  <si>
    <t>Supervision logistique locux onshore</t>
  </si>
  <si>
    <t>Supervision logistique locaux Onshore</t>
  </si>
  <si>
    <t>Supervision locaux onshore Quarantaine</t>
  </si>
  <si>
    <t>Supervision logistique locaux onshore</t>
  </si>
  <si>
    <t>Supervision logistique locaux offshore</t>
  </si>
  <si>
    <t>CONSTRUCTION DU CENTRE D'EXCELLENCE OYO</t>
  </si>
  <si>
    <t>CONTRUCTION DU CENTRE D' EXCELENCE OYO</t>
  </si>
  <si>
    <t>CONSTRUCTION DU CENTRE D EXELLENCE D OYO</t>
  </si>
  <si>
    <t>CONSTRUCTION DU CENTRE D' EXCELLENCE OYO</t>
  </si>
  <si>
    <t>CONSTRUCTION DU CENTRE D'EXELLENCE OYO</t>
  </si>
  <si>
    <t>CONSTRUCTION DU CENTRE D EXCEL OYO</t>
  </si>
  <si>
    <t>1/DICO/17 A29874 CONGO ENG FOR CENTER OF EXCELLENC</t>
  </si>
  <si>
    <t>51/DIPO/18 REV1 A34061 MATURATION PLAN CONCEPT SEL</t>
  </si>
  <si>
    <t>CENTRE D'EXCELLENCE D'OYO 60/DILO/18</t>
  </si>
  <si>
    <t>85/DEIT/17 A32341 CONGO PR SPEC  IT TLC OYO</t>
  </si>
  <si>
    <t>HEBER.PERS.ENI CG PR SUPE.PRO.CONS.CENTRE EXCE.OYO</t>
  </si>
  <si>
    <t>HEBE.PERS.ENI CG VISITE CHANT.PROJ.GENIE CI.MAKOUA</t>
  </si>
  <si>
    <t>IMPRESSION AFFICHE ET CACHET 05-3108.2021</t>
  </si>
  <si>
    <t>ACTI.ANIMA.SOCIAL SECTEUR SANTE JUILLET 2021</t>
  </si>
  <si>
    <t>ACTIVITE ANIM.SOC.SEC.SANTE 15.06-28.07.2021</t>
  </si>
  <si>
    <t>ACTIVITE ANIM.SOC.SEC.SANTE 05.01-31.07.2021</t>
  </si>
  <si>
    <t>ACTIVITE ANIMA.SOCIAL SECTEUR SANTE 05.05-31.07.21</t>
  </si>
  <si>
    <t>REHABILITAT° ETEXTENSION 1-26.09.20 MBTP</t>
  </si>
  <si>
    <t>Prestations Globales des services multidisciplinai</t>
  </si>
  <si>
    <t>PRESTAT GLOBALES DES SERVICES MULTID</t>
  </si>
  <si>
    <t>LOCATION VEHICULES VOITURE POOL HT MARS 2021</t>
  </si>
  <si>
    <t>LOCATION VEHICULE POOL ET ASTRIENTE DEC 2021 CAREX</t>
  </si>
  <si>
    <t>LOCATION VEHICULES VOITURE  HT AVRIL 2021</t>
  </si>
  <si>
    <t>LOCATION VEHICULES VOITURE  HT MAI  2021</t>
  </si>
  <si>
    <t>LOCATION VEHICULES VOITURE  HT JUIN 2021</t>
  </si>
  <si>
    <t>LOCATION VEHICULES VOITURE  HT JUILLET 2021</t>
  </si>
  <si>
    <t>LOCATION VEHICULES VOITURE  HT AOUT 2021</t>
  </si>
  <si>
    <t>SERVICE LOCATION VEHICULES MARS 21 IMC</t>
  </si>
  <si>
    <t>SERVICE LOCATION VEHICULES AVRIL 21 IMC</t>
  </si>
  <si>
    <t>SERVICE LOCATION VEHICULES MAI 21 IMC</t>
  </si>
  <si>
    <t>SERVICE LOCATION VEHICULES JUIN 21 IMC</t>
  </si>
  <si>
    <t>SERVICE LOCATION VEHICULES JUIL. 21 IMC</t>
  </si>
  <si>
    <t>CONNEXION INTERNET MBOUNGUI MENGO OYO MAI 2021</t>
  </si>
  <si>
    <t xml:space="preserve"> CONNEXION FORUM MBOUNGUI MENGO OYO JUIN 2021</t>
  </si>
  <si>
    <t>E1 LIAISON LOUEES PNR-OYO AOUT 2021</t>
  </si>
  <si>
    <t>E1 LIAISON LOUEES PNR-OYO JUIL.2021</t>
  </si>
  <si>
    <t>REGULA. CONNEXION E1 DATA OYO JAN-FEV 21.</t>
  </si>
  <si>
    <t>REGULA. CONNEXION E1 DATA OYO NOV-DEC 20.</t>
  </si>
  <si>
    <t>ACTI.ANI.SOC.SEC.SANTE 01-13.02.2021 OCEANA</t>
  </si>
  <si>
    <t>ACTI.ANIMATION SOCIAL SEC.ENV.18-20.12.20.OCEANA</t>
  </si>
  <si>
    <t>TRAVEAUX  DE LA RESIDENCE MULTICULTUREL MAKOUA</t>
  </si>
  <si>
    <t>SERVICE HEBERGEMENT</t>
  </si>
  <si>
    <t>ACTI.INTER SECTORIELLES PIH 12.01-09.06.2021</t>
  </si>
  <si>
    <t>ACTIVITE ANIMA.SOCIALE SEC.SANTE 02.08-30.11.2021</t>
  </si>
  <si>
    <t>PRESTATION PERSONNELS MEDICAL SEP.2020 NETCAIRE</t>
  </si>
  <si>
    <t>ACTIVITE D'ANIMAT° SOCIAL 18.06-10.12.21</t>
  </si>
  <si>
    <t>TVX.REMISE.CONFOR.PEINT.15.02-19.03.2021 PALOMA</t>
  </si>
  <si>
    <t>POINT LIV MEMORIAL DEC.20 E²C</t>
  </si>
  <si>
    <t>Vergers</t>
  </si>
  <si>
    <t>Education</t>
  </si>
  <si>
    <t>Forage d'eau</t>
  </si>
  <si>
    <t>Projets femmes</t>
  </si>
  <si>
    <t>Projets personnes vulnérables</t>
  </si>
  <si>
    <t>Formation</t>
  </si>
  <si>
    <t>Autres divers projets</t>
  </si>
  <si>
    <t>Autres main d'œuvre</t>
  </si>
  <si>
    <t xml:space="preserve"> Siala et Tchivouba</t>
  </si>
  <si>
    <t xml:space="preserve"> Siala</t>
  </si>
  <si>
    <t xml:space="preserve"> Tchivouba</t>
  </si>
  <si>
    <t>Santé, sensibilisations, dons, plantations d'arbres, etc</t>
  </si>
  <si>
    <t xml:space="preserve">Entretien et dévelopement des 2 vergers communautaires </t>
  </si>
  <si>
    <t>Paiement enseignants-vacataires, réparation des bancs, des tableaux noires, peinture du logement des enseignants, divers dons</t>
  </si>
  <si>
    <t>Réhabilitation complète d'un forage d'eau</t>
  </si>
  <si>
    <t>Annexe 17 – Paiements sociaux volontaires</t>
  </si>
  <si>
    <t>Annexe 18 - Détail des revenus globaux 2021 par société - Hydrocarbures</t>
  </si>
  <si>
    <t>Annexe 19 - Détail des revenus globaux 2021 par société – Minier</t>
  </si>
  <si>
    <t>Annexe 20 - Détail des revenus globaux 2021 par société - Forestier</t>
  </si>
  <si>
    <t>Annexe 21 - Détail des revenus globaux 2021 par flux - Hydrocarbures</t>
  </si>
  <si>
    <t>Annexe 22 - Détail des revenus globaux 2021 par flux – Minier</t>
  </si>
  <si>
    <t>Annexe 23 - Détail des revenus globaux 2021 par flux - Forestier</t>
  </si>
  <si>
    <t>Annexe 24 - Détail des revenus Budgétaires 2021 par société - Hydrocarbures</t>
  </si>
  <si>
    <t>Annexe 25 - Détail des revenus Budgétaires 2021 par société – Minier</t>
  </si>
  <si>
    <t>Annexe 26 - Détail des revenus Budgétaires 2021 par société - Forestier</t>
  </si>
  <si>
    <t>Annexe 27 - Détail des revenus Budgétaires 2021 par flux - Hydrocarbures</t>
  </si>
  <si>
    <t>Annexe 28 - Détail des revenus Budgétaires 2021 par flux – Minier</t>
  </si>
  <si>
    <t>Annexe 29 - Détail des revenus Budgétaires 2021 par flux – Forestier</t>
  </si>
  <si>
    <t>Annexe 30 - Fiches de réconciliation des sociétés ayant soumis leurs déclarations</t>
  </si>
  <si>
    <t>30.1 SNPC</t>
  </si>
  <si>
    <t>30.2 TOTAL EP CONGO</t>
  </si>
  <si>
    <t>30.3 Perenco</t>
  </si>
  <si>
    <t>30.4 CONGOREP</t>
  </si>
  <si>
    <t>30.5 ENI Congo</t>
  </si>
  <si>
    <t>30.6 WING WAH</t>
  </si>
  <si>
    <t>30.7 AOGC</t>
  </si>
  <si>
    <t>30.8 CHEVRON</t>
  </si>
  <si>
    <t>32.9 SONAREP</t>
  </si>
  <si>
    <t>32.10 LUKOIL</t>
  </si>
  <si>
    <t>32.11 HEMLA</t>
  </si>
  <si>
    <t xml:space="preserve">30.12 SINTOUKOLA </t>
  </si>
  <si>
    <t>30.13 MPD</t>
  </si>
  <si>
    <t>30.14 SOREMI</t>
  </si>
  <si>
    <t>30.15 COMINCO</t>
  </si>
  <si>
    <t>30.16 SEFYD</t>
  </si>
  <si>
    <t>30.17 ASIA CONGO</t>
  </si>
  <si>
    <t>30.18 IFO</t>
  </si>
  <si>
    <t>Annexe 31 - Formulaire de déclaration – Hydrocarbures</t>
  </si>
  <si>
    <t>Annexe 32 - Formulaire de déclaration – Minier</t>
  </si>
  <si>
    <t>Annexe 33 - Formulaire de déclaration – Forestier</t>
  </si>
  <si>
    <t xml:space="preserve">Annexe 34 - Détail des transferts au titre des taxes superficiaires forestières </t>
  </si>
  <si>
    <t xml:space="preserve">Annexe 35 - Recensement des conventions forestières </t>
  </si>
  <si>
    <t xml:space="preserve">Annexe 36 - Fiscalité spécifique du secteur des hydrocarbures </t>
  </si>
  <si>
    <t>Annexe 37 - Liste des flux de paiements à déclarer par projet</t>
  </si>
  <si>
    <t xml:space="preserve">Annexe 38 - Détail des paiements en nature déclarés par projet </t>
  </si>
  <si>
    <t>Annexe 40 - Déclaration des ventes Part de l'Etat SNPC-Mandat</t>
  </si>
  <si>
    <t>Annexe 39 - Détail des revenus globaux désagrégés par société, par flux et par secteur</t>
  </si>
  <si>
    <t>Autres revenus du domaine minier</t>
  </si>
  <si>
    <t>Redevance sur les diamants (RDA)</t>
  </si>
  <si>
    <t>août 2008</t>
  </si>
  <si>
    <t>Villa 494, Bloc 16, quartier Tchikobo, Pointe-Noire</t>
  </si>
  <si>
    <t>Succursale</t>
  </si>
  <si>
    <t>20 235 301 USD</t>
  </si>
  <si>
    <t>260 807 564 USD</t>
  </si>
  <si>
    <t>Cominco Resources Ltd</t>
  </si>
  <si>
    <t>Londres</t>
  </si>
  <si>
    <t>détenue à 100% par Kropz plc, côtée en bourse de Londres (AIM), dont l'actionnaire majoritaire est African Rainbow Capital (Afrique du Sud)</t>
  </si>
  <si>
    <t>Annexe 5 - Approche détaillée d’évaluation et la sélection d’échantillon</t>
  </si>
  <si>
    <t xml:space="preserve">Annexe 6 - Répertoire pétrolier au 31 décembre 2021 </t>
  </si>
  <si>
    <t>Annexe 7 - Répertoire des titres miniers actifs au 31 décembre 2021</t>
  </si>
  <si>
    <t>Annexe 8 - Liste des permis forestiers valides au 31 décembre 2021</t>
  </si>
  <si>
    <t>Annexe 9 - Formulaire de Propriété Effective</t>
  </si>
  <si>
    <t>Annexe 10 - Détail des coûts pétroliers au titre de l’année 2021</t>
  </si>
  <si>
    <t>15.3 Effectif des employés du secteur forestier</t>
  </si>
  <si>
    <t>Autres (revenus SNPC-AP)</t>
  </si>
  <si>
    <t>BRAZZAVILLE.SAU</t>
  </si>
  <si>
    <t>Ministère de l’Économie Forestière (MEF) - Direction Générale de l’Économie Forestière (DGEF) - Fonds Forestier</t>
  </si>
  <si>
    <t>Oui, partiel</t>
  </si>
  <si>
    <t>Régies financières</t>
  </si>
  <si>
    <t>Entité</t>
  </si>
  <si>
    <t>Ministère de l'Environnement, du Développement Durable et du Bassin du Congo</t>
  </si>
  <si>
    <t>Projet</t>
  </si>
  <si>
    <t>Annexe 41 - Listing des livraisons du brut (État) à la CORAF 2021</t>
  </si>
  <si>
    <t>SUIVI DES LIVRAISONS DU BRUT RC A LA CORAF 2021</t>
  </si>
  <si>
    <t>DESIGNATION</t>
  </si>
  <si>
    <t>N° LOTS</t>
  </si>
  <si>
    <t>DATE FIN                     DE POMPAGE</t>
  </si>
  <si>
    <t>QUANTITES             BBLS</t>
  </si>
  <si>
    <t>PRIX        DEFISCALISE</t>
  </si>
  <si>
    <t>MONTANT                 EN USD</t>
  </si>
  <si>
    <t>DJENO MELANGE</t>
  </si>
  <si>
    <t>35-20-974R</t>
  </si>
  <si>
    <t>01-21-948R</t>
  </si>
  <si>
    <t>NKOSSA BLEND</t>
  </si>
  <si>
    <t>02-21-949R1</t>
  </si>
  <si>
    <t>02-21-949R2</t>
  </si>
  <si>
    <t>Total Janvrier</t>
  </si>
  <si>
    <t>03-21-950R</t>
  </si>
  <si>
    <t>04-21-951R</t>
  </si>
  <si>
    <t>05-21-952R1</t>
  </si>
  <si>
    <t>Total Fevrier</t>
  </si>
  <si>
    <t>05-21-952R2</t>
  </si>
  <si>
    <t>06-21-953R</t>
  </si>
  <si>
    <t>07-21-954R</t>
  </si>
  <si>
    <t>08-21-955R1</t>
  </si>
  <si>
    <t>Total Mars</t>
  </si>
  <si>
    <t>08-21-955 R2</t>
  </si>
  <si>
    <t>09-21-956 R1</t>
  </si>
  <si>
    <t>09-21-956 R2</t>
  </si>
  <si>
    <t>10-21-957 R</t>
  </si>
  <si>
    <t>Total Avril</t>
  </si>
  <si>
    <t>11-21-958 R</t>
  </si>
  <si>
    <t>12-21-959 R</t>
  </si>
  <si>
    <t>Total Mai</t>
  </si>
  <si>
    <t>13-21-960 R1</t>
  </si>
  <si>
    <t>13-21-960 R2</t>
  </si>
  <si>
    <t>Djéno Melange</t>
  </si>
  <si>
    <t>14-21-961 R</t>
  </si>
  <si>
    <t>15-21-962 R1</t>
  </si>
  <si>
    <t>Total Juin</t>
  </si>
  <si>
    <t>Total Juillet</t>
  </si>
  <si>
    <t>Total Aôut</t>
  </si>
  <si>
    <t>Total Septembre</t>
  </si>
  <si>
    <t>25-21-972R1</t>
  </si>
  <si>
    <t>25-21-972R2</t>
  </si>
  <si>
    <t>26-21-973R1</t>
  </si>
  <si>
    <t>26-21-973R2</t>
  </si>
  <si>
    <t>27-21-974 R1</t>
  </si>
  <si>
    <t>28-21-975R1</t>
  </si>
  <si>
    <t>27-21-974 R2</t>
  </si>
  <si>
    <t>Total Octobre</t>
  </si>
  <si>
    <t>28-21-975R2</t>
  </si>
  <si>
    <t>29-21-976 R</t>
  </si>
  <si>
    <t>30-21-977 R</t>
  </si>
  <si>
    <t>Total Novembre</t>
  </si>
  <si>
    <t>31-21-978 R</t>
  </si>
  <si>
    <t>31-21-979R</t>
  </si>
  <si>
    <t>33-21-980 R</t>
  </si>
  <si>
    <t>Total Décembre</t>
  </si>
  <si>
    <t>Montant équivalent en FCFA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</si>
</sst>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quot; &quot;* #,##0&quot; &quot;;&quot;-&quot;* #,##0&quot; &quot;;&quot; &quot;* &quot;-&quot;#&quot; &quot;;&quot; &quot;@&quot; &quot;"/>
    <numFmt numFmtId="165" formatCode="&quot; &quot;* #,##0.00&quot; &quot;;&quot;-&quot;* #,##0.00&quot; &quot;;&quot; &quot;* &quot;-&quot;#&quot; &quot;;&quot; &quot;@&quot; &quot;"/>
    <numFmt numFmtId="166" formatCode="&quot; &quot;* #,##0&quot;   &quot;;&quot;-&quot;* #,##0&quot;   &quot;;&quot; &quot;* &quot;-&quot;#&quot;   &quot;;&quot; &quot;@&quot; &quot;"/>
    <numFmt numFmtId="167" formatCode="0.0"/>
    <numFmt numFmtId="168" formatCode="d/mmm/yyyy;@"/>
    <numFmt numFmtId="169" formatCode="0.000"/>
    <numFmt numFmtId="170" formatCode="0&quot; &quot;%"/>
    <numFmt numFmtId="171" formatCode="0.0&quot; &quot;%"/>
    <numFmt numFmtId="172" formatCode="[$-40C]d\-mmm\-yy;@"/>
    <numFmt numFmtId="173" formatCode="_-* #,##0_-;\-* #,##0_-;_-* &quot;-&quot;??_-;_-@_-"/>
    <numFmt numFmtId="174" formatCode="_-* #,##0.000\ _€_-;\-* #,##0.000\ _€_-;_-* &quot;-&quot;??\ _€_-;_-@_-"/>
    <numFmt numFmtId="175" formatCode="#,##0_);\(&quot;&quot;#,##0\);_-* &quot;-&quot;??_-;_-@_-"/>
    <numFmt numFmtId="176" formatCode="_-* #,##0\ _€_-;\-* #,##0\ _€_-;_-* &quot;-&quot;??\ _€_-;_-@_-"/>
    <numFmt numFmtId="177" formatCode="#,##0.00_);\(&quot;&quot;#,##0.00\);_-* &quot;-&quot;??_-;_-@_-"/>
    <numFmt numFmtId="178" formatCode="_-* #,##0.000_-;\-* #,##0.000_-;_-* &quot;-&quot;??_-;_-@_-"/>
    <numFmt numFmtId="179" formatCode="_-* #,##0.0000_-;\-* #,##0.0000_-;_-* &quot;-&quot;??_-;_-@_-"/>
    <numFmt numFmtId="180" formatCode="#,##0.0000_);\(&quot;&quot;#,##0.0000\);_-* &quot;-&quot;??_-;_-@_-"/>
    <numFmt numFmtId="181" formatCode="_-* #,##0.00000_-;\-* #,##0.00000_-;_-* &quot;-&quot;??_-;_-@_-"/>
    <numFmt numFmtId="182" formatCode="#,##0.000"/>
    <numFmt numFmtId="183" formatCode="dd/mm/yy;@"/>
  </numFmts>
  <fonts count="115" x14ac:knownFonts="1">
    <font>
      <sz val="11"/>
      <color rgb="FF000000"/>
      <name val="Calibri"/>
      <family val="2"/>
    </font>
    <font>
      <sz val="11"/>
      <color theme="1"/>
      <name val="Calibri"/>
      <family val="2"/>
      <scheme val="minor"/>
    </font>
    <font>
      <sz val="11"/>
      <color theme="1"/>
      <name val="Calibri"/>
      <family val="2"/>
      <scheme val="minor"/>
    </font>
    <font>
      <sz val="11"/>
      <color rgb="FF000000"/>
      <name val="Calibri"/>
      <family val="2"/>
    </font>
    <font>
      <u/>
      <sz val="11"/>
      <color rgb="FF0563C1"/>
      <name val="Calibri"/>
      <family val="2"/>
    </font>
    <font>
      <sz val="10"/>
      <color rgb="FF000000"/>
      <name val="Arial"/>
      <family val="2"/>
    </font>
    <font>
      <b/>
      <sz val="11"/>
      <color rgb="FFED1A3B"/>
      <name val="Trebuchet MS"/>
      <family val="2"/>
    </font>
    <font>
      <sz val="10"/>
      <color rgb="FF000000"/>
      <name val="Trebuchet MS"/>
      <family val="2"/>
    </font>
    <font>
      <b/>
      <sz val="9"/>
      <color rgb="FFFFFFFF"/>
      <name val="Trebuchet MS"/>
      <family val="2"/>
    </font>
    <font>
      <b/>
      <sz val="9"/>
      <color rgb="FF000000"/>
      <name val="Trebuchet MS"/>
      <family val="2"/>
    </font>
    <font>
      <sz val="9"/>
      <color rgb="FF000000"/>
      <name val="Trebuchet MS"/>
      <family val="2"/>
    </font>
    <font>
      <sz val="8"/>
      <color rgb="FF3B3838"/>
      <name val="Trebuchet MS"/>
      <family val="2"/>
    </font>
    <font>
      <sz val="9"/>
      <color rgb="FF3A3838"/>
      <name val="Trebuchet MS"/>
      <family val="2"/>
    </font>
    <font>
      <sz val="9"/>
      <color rgb="FF3B3838"/>
      <name val="Trebuchet MS"/>
      <family val="2"/>
    </font>
    <font>
      <sz val="7"/>
      <color rgb="FF000000"/>
      <name val="Times New Roman"/>
      <family val="1"/>
    </font>
    <font>
      <b/>
      <i/>
      <sz val="9"/>
      <color rgb="FF000000"/>
      <name val="Trebuchet MS"/>
      <family val="2"/>
    </font>
    <font>
      <sz val="12"/>
      <color rgb="FF000000"/>
      <name val="Calibri"/>
      <family val="2"/>
    </font>
    <font>
      <b/>
      <sz val="6"/>
      <color rgb="FFFFFFFF"/>
      <name val="Trebuchet MS"/>
      <family val="2"/>
    </font>
    <font>
      <sz val="6"/>
      <color rgb="FF3B3838"/>
      <name val="Trebuchet MS"/>
      <family val="2"/>
    </font>
    <font>
      <b/>
      <sz val="6"/>
      <color rgb="FF000000"/>
      <name val="Calibri"/>
      <family val="2"/>
    </font>
    <font>
      <b/>
      <sz val="6"/>
      <color rgb="FF000000"/>
      <name val="Trebuchet MS"/>
      <family val="2"/>
    </font>
    <font>
      <sz val="6"/>
      <color rgb="FF3B3838"/>
      <name val="Arial"/>
      <family val="2"/>
    </font>
    <font>
      <sz val="6"/>
      <color rgb="FF3B3838"/>
      <name val="Calibri"/>
      <family val="2"/>
    </font>
    <font>
      <b/>
      <sz val="6"/>
      <color rgb="FFFFFFFF"/>
      <name val="Calibri"/>
      <family val="2"/>
    </font>
    <font>
      <sz val="8"/>
      <color rgb="FF000000"/>
      <name val="Wingdings"/>
      <charset val="2"/>
    </font>
    <font>
      <i/>
      <sz val="8"/>
      <color rgb="FF000000"/>
      <name val="Trebuchet MS"/>
      <family val="2"/>
    </font>
    <font>
      <b/>
      <sz val="7"/>
      <color rgb="FFFFFFFF"/>
      <name val="Trebuchet MS"/>
      <family val="2"/>
    </font>
    <font>
      <sz val="7"/>
      <color rgb="FFFFFFFF"/>
      <name val="Trebuchet MS"/>
      <family val="2"/>
    </font>
    <font>
      <b/>
      <sz val="7"/>
      <color rgb="FF3A3838"/>
      <name val="Trebuchet MS"/>
      <family val="2"/>
    </font>
    <font>
      <sz val="7"/>
      <color rgb="FF3B3838"/>
      <name val="Trebuchet MS"/>
      <family val="2"/>
    </font>
    <font>
      <sz val="7"/>
      <color rgb="FF333333"/>
      <name val="Trebuchet MS"/>
      <family val="2"/>
    </font>
    <font>
      <sz val="7"/>
      <color rgb="FF3A3838"/>
      <name val="Trebuchet MS"/>
      <family val="2"/>
    </font>
    <font>
      <b/>
      <sz val="8"/>
      <color rgb="FFFFFFFF"/>
      <name val="Trebuchet MS"/>
      <family val="2"/>
    </font>
    <font>
      <sz val="7"/>
      <color rgb="FF000000"/>
      <name val="Trebuchet MS"/>
      <family val="2"/>
    </font>
    <font>
      <b/>
      <sz val="7"/>
      <color rgb="FF000000"/>
      <name val="Trebuchet MS"/>
      <family val="2"/>
    </font>
    <font>
      <b/>
      <sz val="12"/>
      <color rgb="FF000000"/>
      <name val="Trebuchet MS"/>
      <family val="2"/>
    </font>
    <font>
      <vertAlign val="superscript"/>
      <sz val="7"/>
      <color rgb="FF000000"/>
      <name val="Trebuchet MS"/>
      <family val="2"/>
    </font>
    <font>
      <sz val="11"/>
      <color rgb="FF000000"/>
      <name val="Trebuchet MS"/>
      <family val="2"/>
    </font>
    <font>
      <sz val="9"/>
      <color rgb="FFFFFFFF"/>
      <name val="Trebuchet MS"/>
      <family val="2"/>
    </font>
    <font>
      <b/>
      <sz val="10"/>
      <color rgb="FFFFFFFF"/>
      <name val="Trebuchet MS"/>
      <family val="2"/>
    </font>
    <font>
      <b/>
      <sz val="11"/>
      <color rgb="FFFFFFFF"/>
      <name val="Trebuchet MS"/>
      <family val="2"/>
    </font>
    <font>
      <sz val="12"/>
      <color rgb="FF3A3838"/>
      <name val="Trebuchet MS"/>
      <family val="2"/>
    </font>
    <font>
      <b/>
      <sz val="11"/>
      <color rgb="FF3A3838"/>
      <name val="Trebuchet MS"/>
      <family val="2"/>
    </font>
    <font>
      <sz val="11"/>
      <color rgb="FF3A3838"/>
      <name val="Trebuchet MS"/>
      <family val="2"/>
    </font>
    <font>
      <sz val="11"/>
      <color rgb="FF000000"/>
      <name val="Tahoma"/>
      <family val="2"/>
    </font>
    <font>
      <b/>
      <sz val="11"/>
      <color rgb="FF000000"/>
      <name val="Trebuchet MS"/>
      <family val="2"/>
    </font>
    <font>
      <b/>
      <sz val="12"/>
      <color rgb="FF3A3838"/>
      <name val="Trebuchet MS"/>
      <family val="2"/>
    </font>
    <font>
      <u/>
      <sz val="7"/>
      <color rgb="FF000000"/>
      <name val="Trebuchet MS"/>
      <family val="2"/>
    </font>
    <font>
      <sz val="8"/>
      <color rgb="FF000000"/>
      <name val="Trebuchet MS"/>
      <family val="2"/>
    </font>
    <font>
      <sz val="9"/>
      <color rgb="FF404040"/>
      <name val="Trebuchet MS"/>
      <family val="2"/>
    </font>
    <font>
      <b/>
      <sz val="9"/>
      <color theme="0"/>
      <name val="Trebuchet MS"/>
      <family val="2"/>
    </font>
    <font>
      <i/>
      <sz val="8"/>
      <color rgb="FF3B3838"/>
      <name val="Trebuchet MS"/>
      <family val="2"/>
    </font>
    <font>
      <sz val="9"/>
      <color theme="2" tint="-0.749992370372631"/>
      <name val="Trebuchet MS"/>
      <family val="2"/>
    </font>
    <font>
      <b/>
      <sz val="12"/>
      <color rgb="FFED1A3B"/>
      <name val="Trebuchet MS"/>
      <family val="2"/>
    </font>
    <font>
      <sz val="11"/>
      <color theme="0"/>
      <name val="Calibri"/>
      <family val="2"/>
    </font>
    <font>
      <sz val="11"/>
      <color theme="2" tint="-0.749992370372631"/>
      <name val="Calibri"/>
      <family val="2"/>
    </font>
    <font>
      <sz val="9"/>
      <name val="Trebuchet MS"/>
      <family val="2"/>
    </font>
    <font>
      <u/>
      <sz val="10"/>
      <color rgb="FF0563C1"/>
      <name val="Trebuchet MS"/>
      <family val="2"/>
    </font>
    <font>
      <sz val="9"/>
      <color indexed="81"/>
      <name val="Tahoma"/>
      <family val="2"/>
    </font>
    <font>
      <b/>
      <sz val="9"/>
      <color indexed="81"/>
      <name val="Tahoma"/>
      <family val="2"/>
    </font>
    <font>
      <b/>
      <sz val="12"/>
      <color rgb="FFC00000"/>
      <name val="Trebuchet MS"/>
      <family val="2"/>
    </font>
    <font>
      <b/>
      <sz val="12"/>
      <color rgb="FFFF0000"/>
      <name val="Trebuchet MS"/>
      <family val="2"/>
    </font>
    <font>
      <b/>
      <u/>
      <sz val="24"/>
      <color rgb="FF218F8B"/>
      <name val="Calibri"/>
      <family val="2"/>
    </font>
    <font>
      <b/>
      <sz val="11"/>
      <color theme="1"/>
      <name val="Agency FB"/>
      <family val="2"/>
    </font>
    <font>
      <sz val="11"/>
      <color theme="1"/>
      <name val="Agency FB"/>
      <family val="2"/>
    </font>
    <font>
      <sz val="8"/>
      <name val="Trebuchet MS"/>
      <family val="2"/>
    </font>
    <font>
      <b/>
      <sz val="8"/>
      <name val="Trebuchet MS"/>
      <family val="2"/>
    </font>
    <font>
      <sz val="8"/>
      <color rgb="FFFFFFFF"/>
      <name val="Trebuchet MS"/>
      <family val="2"/>
    </font>
    <font>
      <b/>
      <sz val="11"/>
      <color theme="0"/>
      <name val="Calibri"/>
      <family val="2"/>
    </font>
    <font>
      <b/>
      <sz val="10"/>
      <color theme="0"/>
      <name val="Calibri"/>
      <family val="2"/>
    </font>
    <font>
      <u/>
      <sz val="11"/>
      <color rgb="FF0563C1"/>
      <name val="Trebuchet MS"/>
      <family val="2"/>
    </font>
    <font>
      <b/>
      <sz val="8"/>
      <color rgb="FF3B3838"/>
      <name val="Trebuchet MS"/>
      <family val="2"/>
    </font>
    <font>
      <u/>
      <sz val="8"/>
      <color rgb="FF0563C1"/>
      <name val="Trebuchet MS"/>
      <family val="2"/>
    </font>
    <font>
      <vertAlign val="superscript"/>
      <sz val="8"/>
      <color rgb="FF3B3838"/>
      <name val="Trebuchet MS"/>
      <family val="2"/>
    </font>
    <font>
      <b/>
      <sz val="8.5"/>
      <color rgb="FFFFFFFF"/>
      <name val="Trebuchet MS"/>
      <family val="2"/>
    </font>
    <font>
      <b/>
      <sz val="8.5"/>
      <color rgb="FF3B3838"/>
      <name val="Trebuchet MS"/>
      <family val="2"/>
    </font>
    <font>
      <i/>
      <sz val="8.5"/>
      <color rgb="FF3B3838"/>
      <name val="Trebuchet MS"/>
      <family val="2"/>
    </font>
    <font>
      <sz val="8.5"/>
      <color rgb="FF3B3838"/>
      <name val="Trebuchet MS"/>
      <family val="2"/>
    </font>
    <font>
      <sz val="7"/>
      <color rgb="FF3B3838"/>
      <name val="Times New Roman"/>
      <family val="1"/>
    </font>
    <font>
      <b/>
      <u/>
      <sz val="8.5"/>
      <color rgb="FF3B3838"/>
      <name val="Trebuchet MS"/>
      <family val="2"/>
    </font>
    <font>
      <sz val="8.5"/>
      <color rgb="FF000000"/>
      <name val="Times New Roman"/>
      <family val="1"/>
    </font>
    <font>
      <sz val="8"/>
      <color theme="1"/>
      <name val="Trebuchet MS"/>
      <family val="2"/>
    </font>
    <font>
      <vertAlign val="superscript"/>
      <sz val="8"/>
      <color rgb="FF000000"/>
      <name val="Trebuchet MS"/>
      <family val="2"/>
    </font>
    <font>
      <sz val="8"/>
      <color rgb="FF3B3838"/>
      <name val="Calibri"/>
      <family val="2"/>
    </font>
    <font>
      <b/>
      <i/>
      <sz val="8"/>
      <color rgb="FF3B3838"/>
      <name val="Trebuchet MS"/>
      <family val="2"/>
    </font>
    <font>
      <sz val="12"/>
      <color theme="1"/>
      <name val="Calibri"/>
      <family val="2"/>
      <scheme val="minor"/>
    </font>
    <font>
      <b/>
      <i/>
      <sz val="8"/>
      <color rgb="FFFFFFFF"/>
      <name val="Trebuchet MS"/>
      <family val="2"/>
    </font>
    <font>
      <b/>
      <sz val="8"/>
      <color rgb="FF3B3838"/>
      <name val="Calibri"/>
      <family val="2"/>
    </font>
    <font>
      <sz val="10"/>
      <name val="Arial"/>
      <family val="2"/>
    </font>
    <font>
      <b/>
      <sz val="8"/>
      <color theme="0"/>
      <name val="Trebuchet MS"/>
      <family val="2"/>
    </font>
    <font>
      <sz val="8"/>
      <color rgb="FF404040"/>
      <name val="Trebuchet MS"/>
      <family val="2"/>
    </font>
    <font>
      <sz val="8"/>
      <color rgb="FF404040"/>
      <name val="Calibri Light"/>
      <family val="2"/>
      <scheme val="major"/>
    </font>
    <font>
      <sz val="7.5"/>
      <color rgb="FF3B3838"/>
      <name val="Trebuchet MS"/>
      <family val="2"/>
    </font>
    <font>
      <i/>
      <sz val="8"/>
      <color theme="1"/>
      <name val="Trebuchet MS"/>
      <family val="2"/>
    </font>
    <font>
      <b/>
      <sz val="8"/>
      <color rgb="FF404040"/>
      <name val="Trebuchet MS"/>
      <family val="2"/>
    </font>
    <font>
      <b/>
      <i/>
      <sz val="7.5"/>
      <color rgb="FFFFFFFF"/>
      <name val="Trebuchet MS"/>
      <family val="2"/>
    </font>
    <font>
      <b/>
      <sz val="8"/>
      <color theme="1"/>
      <name val="Trebuchet MS"/>
      <family val="2"/>
    </font>
    <font>
      <sz val="8"/>
      <color theme="0"/>
      <name val="Trebuchet MS"/>
      <family val="2"/>
    </font>
    <font>
      <sz val="9"/>
      <color rgb="FF0070C0"/>
      <name val="Trebuchet MS"/>
      <family val="2"/>
    </font>
    <font>
      <vertAlign val="superscript"/>
      <sz val="8"/>
      <color theme="1"/>
      <name val="Trebuchet MS"/>
      <family val="2"/>
    </font>
    <font>
      <sz val="9"/>
      <color theme="0" tint="-0.34998626667073579"/>
      <name val="Trebuchet MS"/>
      <family val="2"/>
    </font>
    <font>
      <sz val="9"/>
      <color rgb="FFFF0000"/>
      <name val="Trebuchet MS"/>
      <family val="2"/>
    </font>
    <font>
      <b/>
      <sz val="11"/>
      <color theme="2" tint="-0.749992370372631"/>
      <name val="Trebuchet MS"/>
      <family val="2"/>
    </font>
    <font>
      <sz val="11"/>
      <color theme="2" tint="-0.749992370372631"/>
      <name val="Trebuchet MS"/>
      <family val="2"/>
    </font>
    <font>
      <sz val="11"/>
      <color rgb="FFFF0000"/>
      <name val="Calibri"/>
      <family val="2"/>
      <scheme val="minor"/>
    </font>
    <font>
      <b/>
      <sz val="18"/>
      <color theme="1"/>
      <name val="Calibri"/>
      <family val="2"/>
      <scheme val="minor"/>
    </font>
    <font>
      <sz val="12"/>
      <color rgb="FF002060"/>
      <name val="Verdana"/>
      <family val="2"/>
    </font>
    <font>
      <b/>
      <sz val="16"/>
      <color rgb="FF002060"/>
      <name val="Arial Narrow"/>
      <family val="2"/>
    </font>
    <font>
      <sz val="11"/>
      <color rgb="FF002060"/>
      <name val="Calibri"/>
      <family val="2"/>
      <scheme val="minor"/>
    </font>
    <font>
      <sz val="11"/>
      <color theme="1"/>
      <name val="Arial Narrow"/>
      <family val="2"/>
    </font>
    <font>
      <sz val="11"/>
      <color theme="8" tint="-0.249977111117893"/>
      <name val="Verdana"/>
      <family val="2"/>
    </font>
    <font>
      <sz val="11"/>
      <color rgb="FF002060"/>
      <name val="Verdana"/>
      <family val="2"/>
    </font>
    <font>
      <sz val="11"/>
      <color rgb="FFFF0000"/>
      <name val="Verdana"/>
      <family val="2"/>
    </font>
    <font>
      <b/>
      <sz val="10"/>
      <color rgb="FF000000"/>
      <name val="Trebuchet MS"/>
      <family val="2"/>
    </font>
    <font>
      <b/>
      <sz val="9"/>
      <color rgb="FF3A3838"/>
      <name val="Trebuchet MS"/>
      <family val="2"/>
    </font>
  </fonts>
  <fills count="48">
    <fill>
      <patternFill patternType="none"/>
    </fill>
    <fill>
      <patternFill patternType="gray125"/>
    </fill>
    <fill>
      <patternFill patternType="solid">
        <fgColor rgb="FFFFFFFF"/>
        <bgColor rgb="FFFFFFFF"/>
      </patternFill>
    </fill>
    <fill>
      <patternFill patternType="solid">
        <fgColor rgb="FF657C91"/>
        <bgColor rgb="FF657C91"/>
      </patternFill>
    </fill>
    <fill>
      <patternFill patternType="solid">
        <fgColor rgb="FFD9D9D9"/>
        <bgColor rgb="FFD9D9D9"/>
      </patternFill>
    </fill>
    <fill>
      <patternFill patternType="solid">
        <fgColor rgb="FF44546A"/>
        <bgColor rgb="FF44546A"/>
      </patternFill>
    </fill>
    <fill>
      <patternFill patternType="solid">
        <fgColor rgb="FFE2EFD9"/>
        <bgColor rgb="FFE2EFD9"/>
      </patternFill>
    </fill>
    <fill>
      <patternFill patternType="solid">
        <fgColor rgb="FFB4C6E7"/>
        <bgColor rgb="FFB4C6E7"/>
      </patternFill>
    </fill>
    <fill>
      <patternFill patternType="solid">
        <fgColor rgb="FFFFF2CC"/>
        <bgColor rgb="FFFFF2CC"/>
      </patternFill>
    </fill>
    <fill>
      <patternFill patternType="solid">
        <fgColor rgb="FFFF99FF"/>
        <bgColor rgb="FFFF99FF"/>
      </patternFill>
    </fill>
    <fill>
      <patternFill patternType="solid">
        <fgColor rgb="FFC65911"/>
        <bgColor rgb="FFC65911"/>
      </patternFill>
    </fill>
    <fill>
      <patternFill patternType="solid">
        <fgColor rgb="FFA9D08E"/>
        <bgColor rgb="FFA9D08E"/>
      </patternFill>
    </fill>
    <fill>
      <patternFill patternType="solid">
        <fgColor rgb="FFC00000"/>
        <bgColor rgb="FFC00000"/>
      </patternFill>
    </fill>
    <fill>
      <patternFill patternType="solid">
        <fgColor rgb="FF8497B0"/>
        <bgColor rgb="FF8497B0"/>
      </patternFill>
    </fill>
    <fill>
      <patternFill patternType="solid">
        <fgColor rgb="FFFFE599"/>
        <bgColor rgb="FFFFE599"/>
      </patternFill>
    </fill>
    <fill>
      <patternFill patternType="solid">
        <fgColor rgb="FFC5E0B3"/>
        <bgColor rgb="FFC5E0B3"/>
      </patternFill>
    </fill>
    <fill>
      <patternFill patternType="solid">
        <fgColor rgb="FFA8D08D"/>
        <bgColor rgb="FFA8D08D"/>
      </patternFill>
    </fill>
    <fill>
      <patternFill patternType="solid">
        <fgColor rgb="FF6E84A2"/>
        <bgColor rgb="FF6E84A2"/>
      </patternFill>
    </fill>
    <fill>
      <patternFill patternType="solid">
        <fgColor rgb="FF218F8B"/>
        <bgColor rgb="FF218F8B"/>
      </patternFill>
    </fill>
    <fill>
      <patternFill patternType="solid">
        <fgColor rgb="FFD0CECE"/>
        <bgColor rgb="FFD0CECE"/>
      </patternFill>
    </fill>
    <fill>
      <patternFill patternType="solid">
        <fgColor rgb="FFF8CBAD"/>
        <bgColor rgb="FFF8CBAD"/>
      </patternFill>
    </fill>
    <fill>
      <patternFill patternType="solid">
        <fgColor rgb="FF1F776F"/>
        <bgColor rgb="FF1F776F"/>
      </patternFill>
    </fill>
    <fill>
      <patternFill patternType="solid">
        <fgColor rgb="FF218F8B"/>
        <bgColor rgb="FFD9D9D9"/>
      </patternFill>
    </fill>
    <fill>
      <patternFill patternType="solid">
        <fgColor theme="5" tint="0.79998168889431442"/>
        <bgColor rgb="FFF2F2F2"/>
      </patternFill>
    </fill>
    <fill>
      <patternFill patternType="solid">
        <fgColor theme="5" tint="0.79998168889431442"/>
        <bgColor rgb="FFFFFFFF"/>
      </patternFill>
    </fill>
    <fill>
      <patternFill patternType="solid">
        <fgColor theme="5" tint="0.79998168889431442"/>
        <bgColor indexed="64"/>
      </patternFill>
    </fill>
    <fill>
      <patternFill patternType="solid">
        <fgColor theme="0"/>
        <bgColor indexed="64"/>
      </patternFill>
    </fill>
    <fill>
      <patternFill patternType="solid">
        <fgColor rgb="FF218F8B"/>
        <bgColor indexed="64"/>
      </patternFill>
    </fill>
    <fill>
      <patternFill patternType="solid">
        <fgColor rgb="FF657C91"/>
        <bgColor theme="4" tint="0.79998168889431442"/>
      </patternFill>
    </fill>
    <fill>
      <patternFill patternType="solid">
        <fgColor rgb="FF218F8B"/>
        <bgColor theme="4" tint="0.79998168889431442"/>
      </patternFill>
    </fill>
    <fill>
      <patternFill patternType="solid">
        <fgColor theme="9" tint="0.59999389629810485"/>
        <bgColor indexed="64"/>
      </patternFill>
    </fill>
    <fill>
      <patternFill patternType="solid">
        <fgColor rgb="FF175753"/>
        <bgColor rgb="FF000000"/>
      </patternFill>
    </fill>
    <fill>
      <patternFill patternType="solid">
        <fgColor rgb="FF8497B0"/>
        <bgColor rgb="FF000000"/>
      </patternFill>
    </fill>
    <fill>
      <patternFill patternType="solid">
        <fgColor theme="0"/>
        <bgColor rgb="FF000000"/>
      </patternFill>
    </fill>
    <fill>
      <patternFill patternType="solid">
        <fgColor rgb="FF657C91"/>
        <bgColor indexed="64"/>
      </patternFill>
    </fill>
    <fill>
      <patternFill patternType="solid">
        <fgColor rgb="FFF2F2F2"/>
        <bgColor indexed="64"/>
      </patternFill>
    </fill>
    <fill>
      <patternFill patternType="solid">
        <fgColor rgb="FFFFFFFF"/>
        <bgColor indexed="64"/>
      </patternFill>
    </fill>
    <fill>
      <patternFill patternType="solid">
        <fgColor rgb="FFEDEDED"/>
        <bgColor indexed="64"/>
      </patternFill>
    </fill>
    <fill>
      <patternFill patternType="solid">
        <fgColor rgb="FFBFBFBF"/>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bgColor rgb="FFFFFFFF"/>
      </patternFill>
    </fill>
    <fill>
      <patternFill patternType="solid">
        <fgColor theme="0"/>
        <bgColor rgb="FFF2F2F2"/>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FF00"/>
        <bgColor indexed="64"/>
      </patternFill>
    </fill>
    <fill>
      <patternFill patternType="solid">
        <fgColor theme="2" tint="-0.249977111117893"/>
        <bgColor rgb="FFFFFFFF"/>
      </patternFill>
    </fill>
  </fills>
  <borders count="84">
    <border>
      <left/>
      <right/>
      <top/>
      <bottom/>
      <diagonal/>
    </border>
    <border>
      <left/>
      <right/>
      <top/>
      <bottom style="thin">
        <color rgb="FFA6A6A6"/>
      </bottom>
      <diagonal/>
    </border>
    <border>
      <left/>
      <right/>
      <top style="thin">
        <color rgb="FFA6A6A6"/>
      </top>
      <bottom style="thin">
        <color rgb="FFA6A6A6"/>
      </bottom>
      <diagonal/>
    </border>
    <border>
      <left/>
      <right/>
      <top/>
      <bottom style="thin">
        <color rgb="FF000000"/>
      </bottom>
      <diagonal/>
    </border>
    <border>
      <left style="medium">
        <color rgb="FFA6A6A6"/>
      </left>
      <right style="medium">
        <color rgb="FFA6A6A6"/>
      </right>
      <top style="medium">
        <color rgb="FFA6A6A6"/>
      </top>
      <bottom style="medium">
        <color rgb="FFA6A6A6"/>
      </bottom>
      <diagonal/>
    </border>
    <border>
      <left/>
      <right style="medium">
        <color rgb="FFA6A6A6"/>
      </right>
      <top style="medium">
        <color rgb="FFA6A6A6"/>
      </top>
      <bottom style="medium">
        <color rgb="FFA6A6A6"/>
      </bottom>
      <diagonal/>
    </border>
    <border>
      <left/>
      <right/>
      <top style="medium">
        <color rgb="FFA6A6A6"/>
      </top>
      <bottom style="medium">
        <color rgb="FFA6A6A6"/>
      </bottom>
      <diagonal/>
    </border>
    <border>
      <left style="medium">
        <color rgb="FFA6A6A6"/>
      </left>
      <right style="medium">
        <color rgb="FFA6A6A6"/>
      </right>
      <top/>
      <bottom style="medium">
        <color rgb="FFA6A6A6"/>
      </bottom>
      <diagonal/>
    </border>
    <border>
      <left/>
      <right style="medium">
        <color rgb="FFA6A6A6"/>
      </right>
      <top/>
      <bottom style="medium">
        <color rgb="FFA6A6A6"/>
      </bottom>
      <diagonal/>
    </border>
    <border>
      <left style="medium">
        <color rgb="FFA6A6A6"/>
      </left>
      <right style="medium">
        <color rgb="FFA6A6A6"/>
      </right>
      <top style="medium">
        <color rgb="FFA6A6A6"/>
      </top>
      <bottom/>
      <diagonal/>
    </border>
    <border>
      <left/>
      <right style="medium">
        <color rgb="FFA6A6A6"/>
      </right>
      <top style="medium">
        <color rgb="FFA6A6A6"/>
      </top>
      <bottom/>
      <diagonal/>
    </border>
    <border>
      <left style="medium">
        <color rgb="FFA6A6A6"/>
      </left>
      <right/>
      <top style="medium">
        <color rgb="FFA6A6A6"/>
      </top>
      <bottom style="medium">
        <color rgb="FFA6A6A6"/>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style="thin">
        <color rgb="FF000000"/>
      </top>
      <bottom style="thin">
        <color rgb="FFBFBFBF"/>
      </bottom>
      <diagonal/>
    </border>
    <border>
      <left/>
      <right/>
      <top/>
      <bottom style="thin">
        <color rgb="FFBFBFBF"/>
      </bottom>
      <diagonal/>
    </border>
    <border>
      <left/>
      <right/>
      <top style="thin">
        <color rgb="FFBFBFBF"/>
      </top>
      <bottom style="thin">
        <color rgb="FFBFBFBF"/>
      </bottom>
      <diagonal/>
    </border>
    <border>
      <left/>
      <right/>
      <top style="thin">
        <color rgb="FFBFBFBF"/>
      </top>
      <bottom/>
      <diagonal/>
    </border>
    <border>
      <left style="thin">
        <color rgb="FF000000"/>
      </left>
      <right/>
      <top style="thin">
        <color rgb="FF000000"/>
      </top>
      <bottom style="thin">
        <color rgb="FFBFBFBF"/>
      </bottom>
      <diagonal/>
    </border>
    <border>
      <left style="thin">
        <color rgb="FFBFBFBF"/>
      </left>
      <right style="thin">
        <color rgb="FFBFBFBF"/>
      </right>
      <top style="thin">
        <color rgb="FFBFBFBF"/>
      </top>
      <bottom style="thin">
        <color rgb="FFBFBFBF"/>
      </bottom>
      <diagonal/>
    </border>
    <border>
      <left/>
      <right/>
      <top style="thin">
        <color rgb="FFA6A6A6"/>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FFFFFF"/>
      </bottom>
      <diagonal/>
    </border>
    <border>
      <left/>
      <right/>
      <top/>
      <bottom style="thick">
        <color rgb="FFED1A3B"/>
      </bottom>
      <diagonal/>
    </border>
    <border>
      <left/>
      <right/>
      <top style="medium">
        <color rgb="FFD9D9D9"/>
      </top>
      <bottom style="medium">
        <color rgb="FFD9D9D9"/>
      </bottom>
      <diagonal/>
    </border>
    <border>
      <left/>
      <right/>
      <top/>
      <bottom style="medium">
        <color rgb="FFD9D9D9"/>
      </bottom>
      <diagonal/>
    </border>
    <border>
      <left/>
      <right/>
      <top style="medium">
        <color rgb="FFD9D9D9"/>
      </top>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medium">
        <color rgb="FFBFBFBF"/>
      </left>
      <right style="medium">
        <color rgb="FFBFBFBF"/>
      </right>
      <top/>
      <bottom/>
      <diagonal/>
    </border>
    <border>
      <left/>
      <right style="medium">
        <color rgb="FFBFBFBF"/>
      </right>
      <top/>
      <bottom style="medium">
        <color rgb="FFBFBFBF"/>
      </bottom>
      <diagonal/>
    </border>
    <border>
      <left/>
      <right style="medium">
        <color rgb="FFBFBFBF"/>
      </right>
      <top/>
      <bottom/>
      <diagonal/>
    </border>
    <border>
      <left style="medium">
        <color rgb="FFBFBFBF"/>
      </left>
      <right style="medium">
        <color rgb="FFBFBFBF"/>
      </right>
      <top style="medium">
        <color rgb="FFBFBFBF"/>
      </top>
      <bottom/>
      <diagonal/>
    </border>
    <border>
      <left/>
      <right/>
      <top style="medium">
        <color rgb="FFBFBFBF"/>
      </top>
      <bottom/>
      <diagonal/>
    </border>
    <border>
      <left/>
      <right/>
      <top/>
      <bottom style="medium">
        <color rgb="FFBFBFBF"/>
      </bottom>
      <diagonal/>
    </border>
    <border>
      <left/>
      <right/>
      <top style="thin">
        <color theme="0" tint="-0.14996795556505021"/>
      </top>
      <bottom style="thin">
        <color theme="0" tint="-0.14996795556505021"/>
      </bottom>
      <diagonal/>
    </border>
    <border>
      <left/>
      <right/>
      <top style="thin">
        <color theme="0" tint="-0.24994659260841701"/>
      </top>
      <bottom/>
      <diagonal/>
    </border>
    <border>
      <left style="medium">
        <color indexed="64"/>
      </left>
      <right/>
      <top style="medium">
        <color indexed="64"/>
      </top>
      <bottom style="thin">
        <color theme="0" tint="-0.24994659260841701"/>
      </bottom>
      <diagonal/>
    </border>
    <border>
      <left/>
      <right/>
      <top style="medium">
        <color indexed="64"/>
      </top>
      <bottom style="thin">
        <color theme="0" tint="-0.24994659260841701"/>
      </bottom>
      <diagonal/>
    </border>
    <border>
      <left/>
      <right/>
      <top style="medium">
        <color indexed="64"/>
      </top>
      <bottom/>
      <diagonal/>
    </border>
    <border>
      <left/>
      <right style="medium">
        <color indexed="64"/>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diagonal/>
    </border>
    <border>
      <left/>
      <right style="thin">
        <color indexed="64"/>
      </right>
      <top/>
      <bottom/>
      <diagonal/>
    </border>
    <border>
      <left/>
      <right/>
      <top/>
      <bottom style="thin">
        <color theme="0" tint="-0.24994659260841701"/>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s>
  <cellStyleXfs count="12">
    <xf numFmtId="0" fontId="0" fillId="0" borderId="0"/>
    <xf numFmtId="165"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65" fontId="3" fillId="0" borderId="0" applyFont="0" applyFill="0" applyBorder="0" applyAlignment="0" applyProtection="0"/>
    <xf numFmtId="0" fontId="3" fillId="0" borderId="0" applyNumberFormat="0" applyBorder="0" applyProtection="0"/>
    <xf numFmtId="0" fontId="3" fillId="0" borderId="0" applyNumberFormat="0" applyBorder="0" applyProtection="0"/>
    <xf numFmtId="0" fontId="5" fillId="0" borderId="0" applyNumberFormat="0" applyBorder="0" applyProtection="0"/>
    <xf numFmtId="0" fontId="5" fillId="0" borderId="0" applyNumberFormat="0" applyBorder="0" applyProtection="0"/>
    <xf numFmtId="0" fontId="88" fillId="0" borderId="0"/>
    <xf numFmtId="0" fontId="2" fillId="0" borderId="0"/>
  </cellStyleXfs>
  <cellXfs count="945">
    <xf numFmtId="0" fontId="0" fillId="0" borderId="0" xfId="0"/>
    <xf numFmtId="0" fontId="0" fillId="2" borderId="0" xfId="0" applyFill="1"/>
    <xf numFmtId="0" fontId="0" fillId="2" borderId="0" xfId="0" applyFill="1" applyAlignment="1">
      <alignment horizontal="center"/>
    </xf>
    <xf numFmtId="3" fontId="0" fillId="0" borderId="0" xfId="0" applyNumberFormat="1"/>
    <xf numFmtId="0" fontId="7" fillId="2" borderId="0" xfId="0" applyFont="1" applyFill="1"/>
    <xf numFmtId="0" fontId="8" fillId="3" borderId="0" xfId="0" applyFont="1" applyFill="1" applyAlignment="1">
      <alignment horizontal="center" vertical="center"/>
    </xf>
    <xf numFmtId="0" fontId="8" fillId="3" borderId="0" xfId="0" applyFont="1" applyFill="1" applyAlignment="1">
      <alignment horizontal="center" vertical="center" wrapText="1"/>
    </xf>
    <xf numFmtId="0" fontId="10" fillId="2" borderId="2" xfId="0" applyFont="1" applyFill="1" applyBorder="1" applyAlignment="1">
      <alignment horizontal="center"/>
    </xf>
    <xf numFmtId="0" fontId="10" fillId="2" borderId="2" xfId="0" applyFont="1" applyFill="1" applyBorder="1"/>
    <xf numFmtId="0" fontId="10" fillId="2" borderId="0" xfId="0" applyFont="1" applyFill="1"/>
    <xf numFmtId="0" fontId="6" fillId="2" borderId="0" xfId="0" applyFont="1" applyFill="1" applyAlignment="1">
      <alignment horizontal="left" vertical="center"/>
    </xf>
    <xf numFmtId="0" fontId="10" fillId="2" borderId="0" xfId="0" applyFont="1" applyFill="1" applyAlignment="1">
      <alignment horizontal="left"/>
    </xf>
    <xf numFmtId="0" fontId="10" fillId="2" borderId="2" xfId="0" applyFont="1" applyFill="1" applyBorder="1" applyAlignment="1">
      <alignment horizontal="left"/>
    </xf>
    <xf numFmtId="0" fontId="10" fillId="2" borderId="0" xfId="0" applyFont="1" applyFill="1" applyAlignment="1">
      <alignment vertical="center"/>
    </xf>
    <xf numFmtId="0" fontId="8" fillId="3" borderId="0" xfId="0" applyFont="1" applyFill="1" applyAlignment="1">
      <alignment vertical="center"/>
    </xf>
    <xf numFmtId="0" fontId="10" fillId="2" borderId="0" xfId="0" applyFont="1" applyFill="1" applyAlignment="1">
      <alignment horizontal="center"/>
    </xf>
    <xf numFmtId="0" fontId="9" fillId="2" borderId="0" xfId="0" applyFont="1" applyFill="1"/>
    <xf numFmtId="0" fontId="10" fillId="0" borderId="0" xfId="0" applyFont="1" applyAlignment="1">
      <alignment horizontal="center"/>
    </xf>
    <xf numFmtId="0" fontId="8" fillId="3" borderId="0" xfId="0" applyFont="1" applyFill="1" applyAlignment="1">
      <alignment horizontal="left" vertical="center" wrapText="1"/>
    </xf>
    <xf numFmtId="0" fontId="13" fillId="0" borderId="2" xfId="0" applyFont="1" applyBorder="1" applyAlignment="1">
      <alignment horizontal="center" vertical="center" wrapText="1"/>
    </xf>
    <xf numFmtId="0" fontId="13" fillId="0" borderId="2" xfId="0" applyFont="1" applyBorder="1" applyAlignment="1">
      <alignment vertical="center" wrapText="1"/>
    </xf>
    <xf numFmtId="0" fontId="10" fillId="0" borderId="0" xfId="0" applyFont="1" applyAlignment="1">
      <alignment horizontal="left" vertical="center" indent="5"/>
    </xf>
    <xf numFmtId="0" fontId="16" fillId="0" borderId="0" xfId="0" applyFont="1"/>
    <xf numFmtId="0" fontId="16" fillId="0" borderId="0" xfId="0" applyFont="1" applyAlignment="1">
      <alignment vertical="center"/>
    </xf>
    <xf numFmtId="0" fontId="17" fillId="3" borderId="4" xfId="0" applyFont="1" applyFill="1" applyBorder="1" applyAlignment="1">
      <alignment horizontal="center" vertical="center" wrapText="1"/>
    </xf>
    <xf numFmtId="0" fontId="17" fillId="3" borderId="5" xfId="0" applyFont="1" applyFill="1" applyBorder="1" applyAlignment="1">
      <alignment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vertical="center" wrapText="1"/>
    </xf>
    <xf numFmtId="0" fontId="18" fillId="0" borderId="8" xfId="0" applyFont="1" applyBorder="1" applyAlignment="1">
      <alignment vertical="center"/>
    </xf>
    <xf numFmtId="0" fontId="18" fillId="0" borderId="8" xfId="0" applyFont="1" applyBorder="1" applyAlignment="1">
      <alignment horizontal="center" vertical="center" wrapText="1"/>
    </xf>
    <xf numFmtId="14" fontId="18" fillId="0" borderId="8" xfId="0" applyNumberFormat="1" applyFont="1" applyBorder="1" applyAlignment="1">
      <alignment horizontal="center" vertical="center" wrapText="1"/>
    </xf>
    <xf numFmtId="0" fontId="18" fillId="6" borderId="8" xfId="0" applyFont="1" applyFill="1" applyBorder="1" applyAlignment="1">
      <alignment horizontal="center" vertical="center"/>
    </xf>
    <xf numFmtId="0" fontId="18" fillId="0" borderId="8" xfId="0" applyFont="1" applyBorder="1" applyAlignment="1">
      <alignment horizontal="center" vertical="center"/>
    </xf>
    <xf numFmtId="0" fontId="20" fillId="7" borderId="8" xfId="0" applyFont="1" applyFill="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vertical="center" wrapText="1"/>
    </xf>
    <xf numFmtId="0" fontId="21" fillId="0" borderId="8" xfId="0" applyFont="1" applyBorder="1" applyAlignment="1">
      <alignment vertical="center"/>
    </xf>
    <xf numFmtId="0" fontId="21" fillId="0" borderId="8" xfId="0" applyFont="1" applyBorder="1" applyAlignment="1">
      <alignment horizontal="center" vertical="center" wrapText="1"/>
    </xf>
    <xf numFmtId="14" fontId="21" fillId="0" borderId="8" xfId="0" applyNumberFormat="1" applyFont="1" applyBorder="1" applyAlignment="1">
      <alignment horizontal="center" vertical="center" wrapText="1"/>
    </xf>
    <xf numFmtId="0" fontId="22" fillId="8" borderId="8" xfId="0" applyFont="1" applyFill="1" applyBorder="1" applyAlignment="1">
      <alignment horizontal="center" vertical="center"/>
    </xf>
    <xf numFmtId="0" fontId="22" fillId="6" borderId="8" xfId="0" applyFont="1" applyFill="1" applyBorder="1" applyAlignment="1">
      <alignment horizontal="center" vertical="center"/>
    </xf>
    <xf numFmtId="0" fontId="21" fillId="0" borderId="8" xfId="0" applyFont="1" applyBorder="1" applyAlignment="1">
      <alignment horizontal="center" vertical="center"/>
    </xf>
    <xf numFmtId="0" fontId="22" fillId="9" borderId="8" xfId="0" applyFont="1" applyFill="1" applyBorder="1" applyAlignment="1">
      <alignment horizontal="center" vertical="center"/>
    </xf>
    <xf numFmtId="0" fontId="17" fillId="10" borderId="8" xfId="0" applyFont="1" applyFill="1" applyBorder="1" applyAlignment="1">
      <alignment horizontal="center" vertical="center" wrapText="1"/>
    </xf>
    <xf numFmtId="0" fontId="24" fillId="0" borderId="0" xfId="0" applyFont="1" applyAlignment="1">
      <alignment horizontal="left" vertical="center" indent="7"/>
    </xf>
    <xf numFmtId="0" fontId="25" fillId="0" borderId="0" xfId="0" applyFont="1" applyAlignment="1">
      <alignment horizontal="left" vertical="center"/>
    </xf>
    <xf numFmtId="0" fontId="26" fillId="3" borderId="9" xfId="0" applyFont="1" applyFill="1" applyBorder="1" applyAlignment="1">
      <alignment horizontal="center" vertical="center" wrapText="1"/>
    </xf>
    <xf numFmtId="0" fontId="26" fillId="3" borderId="9" xfId="0" applyFont="1" applyFill="1" applyBorder="1" applyAlignment="1">
      <alignment vertical="center" wrapText="1"/>
    </xf>
    <xf numFmtId="0" fontId="27" fillId="3" borderId="9" xfId="0" applyFont="1" applyFill="1" applyBorder="1" applyAlignment="1">
      <alignment vertical="center" wrapText="1"/>
    </xf>
    <xf numFmtId="0" fontId="28" fillId="11" borderId="10" xfId="0" applyFont="1" applyFill="1" applyBorder="1" applyAlignment="1">
      <alignment horizontal="center" vertical="center" wrapText="1"/>
    </xf>
    <xf numFmtId="0" fontId="28" fillId="11" borderId="9" xfId="0" applyFont="1" applyFill="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vertical="center" wrapText="1"/>
    </xf>
    <xf numFmtId="0" fontId="29" fillId="0" borderId="8" xfId="0" applyFont="1" applyBorder="1" applyAlignment="1">
      <alignment vertical="center"/>
    </xf>
    <xf numFmtId="0" fontId="29" fillId="0" borderId="8" xfId="0" applyFont="1" applyBorder="1" applyAlignment="1">
      <alignment horizontal="center" vertical="center"/>
    </xf>
    <xf numFmtId="0" fontId="27" fillId="12" borderId="8" xfId="0" applyFont="1" applyFill="1" applyBorder="1" applyAlignment="1">
      <alignment horizontal="center" vertical="center"/>
    </xf>
    <xf numFmtId="0" fontId="30" fillId="0" borderId="7" xfId="0" applyFont="1" applyBorder="1" applyAlignment="1">
      <alignment horizontal="center" vertical="center" wrapText="1"/>
    </xf>
    <xf numFmtId="0" fontId="30" fillId="0" borderId="8" xfId="0" applyFont="1" applyBorder="1" applyAlignment="1">
      <alignment vertical="center" wrapText="1"/>
    </xf>
    <xf numFmtId="0" fontId="30" fillId="0" borderId="8" xfId="0" applyFont="1" applyBorder="1" applyAlignment="1">
      <alignment vertical="center"/>
    </xf>
    <xf numFmtId="0" fontId="31" fillId="0" borderId="8" xfId="0" applyFont="1" applyBorder="1" applyAlignment="1">
      <alignment horizontal="center" vertical="center"/>
    </xf>
    <xf numFmtId="0" fontId="30" fillId="0" borderId="8" xfId="0" applyFont="1" applyBorder="1" applyAlignment="1">
      <alignment horizontal="center" vertical="center"/>
    </xf>
    <xf numFmtId="0" fontId="32" fillId="13" borderId="4" xfId="0" applyFont="1" applyFill="1" applyBorder="1" applyAlignment="1">
      <alignment horizontal="center" vertical="center" wrapText="1"/>
    </xf>
    <xf numFmtId="0" fontId="32" fillId="13" borderId="11" xfId="0" applyFont="1" applyFill="1" applyBorder="1" applyAlignment="1">
      <alignment vertical="center" wrapText="1"/>
    </xf>
    <xf numFmtId="0" fontId="32" fillId="13" borderId="5" xfId="0" applyFont="1" applyFill="1" applyBorder="1" applyAlignment="1">
      <alignment vertical="center" wrapText="1"/>
    </xf>
    <xf numFmtId="0" fontId="32" fillId="13" borderId="5" xfId="0" applyFont="1" applyFill="1" applyBorder="1" applyAlignment="1">
      <alignment horizontal="center" vertical="center" wrapText="1"/>
    </xf>
    <xf numFmtId="0" fontId="32" fillId="13" borderId="6" xfId="0" applyFont="1" applyFill="1" applyBorder="1" applyAlignment="1">
      <alignment horizontal="center" vertical="center" wrapText="1"/>
    </xf>
    <xf numFmtId="0" fontId="29" fillId="0" borderId="0" xfId="0" applyFont="1" applyAlignment="1">
      <alignment vertical="center"/>
    </xf>
    <xf numFmtId="0" fontId="29" fillId="0" borderId="7" xfId="0" applyFont="1" applyBorder="1" applyAlignment="1">
      <alignment vertical="center"/>
    </xf>
    <xf numFmtId="0" fontId="29" fillId="0" borderId="8" xfId="0" applyFont="1" applyBorder="1" applyAlignment="1">
      <alignment horizontal="center" vertical="center" wrapText="1"/>
    </xf>
    <xf numFmtId="14" fontId="29" fillId="0" borderId="8" xfId="0" applyNumberFormat="1" applyFont="1" applyBorder="1" applyAlignment="1">
      <alignment horizontal="center" vertical="center" wrapText="1"/>
    </xf>
    <xf numFmtId="0" fontId="29" fillId="0" borderId="6" xfId="0" applyFont="1" applyBorder="1" applyAlignment="1">
      <alignment vertical="center"/>
    </xf>
    <xf numFmtId="0" fontId="4" fillId="0" borderId="7" xfId="3" applyBorder="1" applyAlignment="1">
      <alignment vertical="center"/>
    </xf>
    <xf numFmtId="0" fontId="33" fillId="0" borderId="0" xfId="0" applyFont="1" applyAlignment="1">
      <alignment horizontal="left" vertical="top"/>
    </xf>
    <xf numFmtId="0" fontId="33" fillId="0" borderId="0" xfId="0" applyFont="1"/>
    <xf numFmtId="0" fontId="26" fillId="3" borderId="12" xfId="0" applyFont="1" applyFill="1" applyBorder="1" applyAlignment="1">
      <alignment horizontal="left" vertical="top"/>
    </xf>
    <xf numFmtId="0" fontId="26" fillId="3" borderId="12" xfId="0" applyFont="1" applyFill="1" applyBorder="1" applyAlignment="1">
      <alignment horizontal="center" vertical="top"/>
    </xf>
    <xf numFmtId="0" fontId="26" fillId="3" borderId="13" xfId="0" applyFont="1" applyFill="1" applyBorder="1" applyAlignment="1">
      <alignment horizontal="left" vertical="top"/>
    </xf>
    <xf numFmtId="0" fontId="26" fillId="3" borderId="14" xfId="0" applyFont="1" applyFill="1" applyBorder="1" applyAlignment="1">
      <alignment horizontal="left" vertical="top"/>
    </xf>
    <xf numFmtId="0" fontId="33" fillId="0" borderId="15" xfId="0" applyFont="1" applyBorder="1" applyAlignment="1">
      <alignment horizontal="left"/>
    </xf>
    <xf numFmtId="0" fontId="33" fillId="0" borderId="15" xfId="0" applyFont="1" applyBorder="1" applyAlignment="1">
      <alignment horizontal="left" vertical="top"/>
    </xf>
    <xf numFmtId="168" fontId="33" fillId="0" borderId="15" xfId="0" applyNumberFormat="1" applyFont="1" applyBorder="1" applyAlignment="1">
      <alignment horizontal="right" vertical="top" shrinkToFit="1"/>
    </xf>
    <xf numFmtId="168" fontId="33" fillId="0" borderId="15" xfId="0" applyNumberFormat="1" applyFont="1" applyBorder="1" applyAlignment="1">
      <alignment horizontal="center" vertical="top" shrinkToFit="1"/>
    </xf>
    <xf numFmtId="0" fontId="33" fillId="0" borderId="15" xfId="0" applyFont="1" applyBorder="1" applyAlignment="1">
      <alignment horizontal="center" vertical="top"/>
    </xf>
    <xf numFmtId="0" fontId="33" fillId="0" borderId="15" xfId="0" applyFont="1" applyBorder="1" applyAlignment="1">
      <alignment horizontal="right" vertical="top"/>
    </xf>
    <xf numFmtId="0" fontId="33" fillId="0" borderId="16" xfId="0" applyFont="1" applyBorder="1" applyAlignment="1">
      <alignment horizontal="left"/>
    </xf>
    <xf numFmtId="0" fontId="33" fillId="0" borderId="17" xfId="0" applyFont="1" applyBorder="1" applyAlignment="1">
      <alignment horizontal="left"/>
    </xf>
    <xf numFmtId="0" fontId="33" fillId="0" borderId="17" xfId="0" applyFont="1" applyBorder="1"/>
    <xf numFmtId="0" fontId="33" fillId="0" borderId="12" xfId="0" applyFont="1" applyBorder="1" applyAlignment="1">
      <alignment horizontal="left" vertical="top"/>
    </xf>
    <xf numFmtId="2" fontId="33" fillId="0" borderId="12" xfId="0" applyNumberFormat="1" applyFont="1" applyBorder="1" applyAlignment="1">
      <alignment horizontal="left" vertical="top" shrinkToFit="1"/>
    </xf>
    <xf numFmtId="168" fontId="33" fillId="0" borderId="12" xfId="0" applyNumberFormat="1" applyFont="1" applyBorder="1" applyAlignment="1">
      <alignment horizontal="left" vertical="top" shrinkToFit="1"/>
    </xf>
    <xf numFmtId="168" fontId="33" fillId="0" borderId="12" xfId="0" applyNumberFormat="1" applyFont="1" applyBorder="1" applyAlignment="1">
      <alignment horizontal="center" vertical="top" shrinkToFit="1"/>
    </xf>
    <xf numFmtId="0" fontId="33" fillId="0" borderId="12" xfId="0" applyFont="1" applyBorder="1" applyAlignment="1">
      <alignment horizontal="center" vertical="top"/>
    </xf>
    <xf numFmtId="0" fontId="33" fillId="0" borderId="13" xfId="0" applyFont="1" applyBorder="1" applyAlignment="1">
      <alignment horizontal="left" vertical="top"/>
    </xf>
    <xf numFmtId="170" fontId="33" fillId="0" borderId="14" xfId="0" applyNumberFormat="1" applyFont="1" applyBorder="1" applyAlignment="1">
      <alignment horizontal="left" vertical="top" shrinkToFit="1"/>
    </xf>
    <xf numFmtId="0" fontId="33" fillId="0" borderId="12" xfId="0" applyFont="1" applyBorder="1"/>
    <xf numFmtId="1" fontId="33" fillId="0" borderId="15" xfId="0" applyNumberFormat="1" applyFont="1" applyBorder="1" applyAlignment="1">
      <alignment horizontal="left" vertical="top" shrinkToFit="1"/>
    </xf>
    <xf numFmtId="0" fontId="33" fillId="0" borderId="18" xfId="0" applyFont="1" applyBorder="1" applyAlignment="1">
      <alignment horizontal="left" vertical="top"/>
    </xf>
    <xf numFmtId="170" fontId="33" fillId="0" borderId="19" xfId="0" applyNumberFormat="1" applyFont="1" applyBorder="1" applyAlignment="1">
      <alignment horizontal="left" vertical="top" shrinkToFit="1"/>
    </xf>
    <xf numFmtId="0" fontId="33" fillId="0" borderId="17" xfId="0" applyFont="1" applyBorder="1" applyAlignment="1">
      <alignment horizontal="left" vertical="top"/>
    </xf>
    <xf numFmtId="0" fontId="33" fillId="0" borderId="20" xfId="0" applyFont="1" applyBorder="1" applyAlignment="1">
      <alignment horizontal="left"/>
    </xf>
    <xf numFmtId="0" fontId="33" fillId="0" borderId="21" xfId="0" applyFont="1" applyBorder="1" applyAlignment="1">
      <alignment horizontal="left"/>
    </xf>
    <xf numFmtId="0" fontId="33" fillId="0" borderId="16" xfId="0" applyFont="1" applyBorder="1" applyAlignment="1">
      <alignment horizontal="left" vertical="top"/>
    </xf>
    <xf numFmtId="9" fontId="33" fillId="0" borderId="19" xfId="0" applyNumberFormat="1" applyFont="1" applyBorder="1" applyAlignment="1">
      <alignment horizontal="left" vertical="top" shrinkToFit="1"/>
    </xf>
    <xf numFmtId="0" fontId="33" fillId="0" borderId="15" xfId="0" applyFont="1" applyBorder="1"/>
    <xf numFmtId="2" fontId="33" fillId="0" borderId="16" xfId="0" applyNumberFormat="1" applyFont="1" applyBorder="1" applyAlignment="1">
      <alignment horizontal="left" vertical="top" shrinkToFit="1"/>
    </xf>
    <xf numFmtId="168" fontId="33" fillId="0" borderId="16" xfId="0" applyNumberFormat="1" applyFont="1" applyBorder="1" applyAlignment="1">
      <alignment horizontal="center" vertical="top" shrinkToFit="1"/>
    </xf>
    <xf numFmtId="0" fontId="33" fillId="0" borderId="16" xfId="0" applyFont="1" applyBorder="1" applyAlignment="1">
      <alignment horizontal="center" vertical="top"/>
    </xf>
    <xf numFmtId="0" fontId="33" fillId="0" borderId="22" xfId="0" applyFont="1" applyBorder="1" applyAlignment="1">
      <alignment horizontal="left" vertical="top"/>
    </xf>
    <xf numFmtId="170" fontId="33" fillId="0" borderId="0" xfId="0" applyNumberFormat="1" applyFont="1" applyAlignment="1">
      <alignment horizontal="left" vertical="top" shrinkToFit="1"/>
    </xf>
    <xf numFmtId="0" fontId="33" fillId="0" borderId="16" xfId="0" applyFont="1" applyBorder="1" applyAlignment="1">
      <alignment horizontal="right" vertical="top"/>
    </xf>
    <xf numFmtId="0" fontId="33" fillId="0" borderId="16" xfId="0" applyFont="1" applyBorder="1"/>
    <xf numFmtId="0" fontId="33" fillId="0" borderId="20" xfId="0" applyFont="1" applyBorder="1" applyAlignment="1">
      <alignment horizontal="left" vertical="top"/>
    </xf>
    <xf numFmtId="170" fontId="33" fillId="0" borderId="21" xfId="0" applyNumberFormat="1" applyFont="1" applyBorder="1" applyAlignment="1">
      <alignment horizontal="left" vertical="top" shrinkToFit="1"/>
    </xf>
    <xf numFmtId="3" fontId="33" fillId="0" borderId="12" xfId="0" applyNumberFormat="1" applyFont="1" applyBorder="1" applyAlignment="1">
      <alignment horizontal="left" vertical="top" shrinkToFit="1"/>
    </xf>
    <xf numFmtId="0" fontId="33" fillId="0" borderId="12" xfId="0" applyFont="1" applyBorder="1" applyAlignment="1">
      <alignment horizontal="right" vertical="top"/>
    </xf>
    <xf numFmtId="167" fontId="33" fillId="0" borderId="12" xfId="0" applyNumberFormat="1" applyFont="1" applyBorder="1" applyAlignment="1">
      <alignment horizontal="left" vertical="top" shrinkToFit="1"/>
    </xf>
    <xf numFmtId="0" fontId="33" fillId="0" borderId="12" xfId="0" applyFont="1" applyBorder="1" applyAlignment="1">
      <alignment horizontal="left" vertical="center"/>
    </xf>
    <xf numFmtId="0" fontId="33" fillId="2" borderId="12" xfId="0" applyFont="1" applyFill="1" applyBorder="1" applyAlignment="1">
      <alignment horizontal="left" vertical="top"/>
    </xf>
    <xf numFmtId="2" fontId="33" fillId="2" borderId="12" xfId="0" applyNumberFormat="1" applyFont="1" applyFill="1" applyBorder="1" applyAlignment="1">
      <alignment horizontal="left" vertical="top" shrinkToFit="1"/>
    </xf>
    <xf numFmtId="168" fontId="33" fillId="2" borderId="12" xfId="0" applyNumberFormat="1" applyFont="1" applyFill="1" applyBorder="1" applyAlignment="1">
      <alignment horizontal="left" vertical="top" shrinkToFit="1"/>
    </xf>
    <xf numFmtId="168" fontId="33" fillId="2" borderId="12" xfId="0" applyNumberFormat="1" applyFont="1" applyFill="1" applyBorder="1" applyAlignment="1">
      <alignment horizontal="center" vertical="top" shrinkToFit="1"/>
    </xf>
    <xf numFmtId="0" fontId="33" fillId="2" borderId="12" xfId="0" applyFont="1" applyFill="1" applyBorder="1" applyAlignment="1">
      <alignment horizontal="center" vertical="top"/>
    </xf>
    <xf numFmtId="169" fontId="33" fillId="2" borderId="12" xfId="0" applyNumberFormat="1" applyFont="1" applyFill="1" applyBorder="1" applyAlignment="1">
      <alignment horizontal="left" vertical="top" shrinkToFit="1"/>
    </xf>
    <xf numFmtId="0" fontId="33" fillId="2" borderId="13" xfId="0" applyFont="1" applyFill="1" applyBorder="1" applyAlignment="1">
      <alignment horizontal="left" vertical="top"/>
    </xf>
    <xf numFmtId="0" fontId="33" fillId="2" borderId="14" xfId="0" applyFont="1" applyFill="1" applyBorder="1" applyAlignment="1">
      <alignment horizontal="left" vertical="top"/>
    </xf>
    <xf numFmtId="0" fontId="33" fillId="2" borderId="15" xfId="0" applyFont="1" applyFill="1" applyBorder="1" applyAlignment="1">
      <alignment horizontal="left" vertical="top"/>
    </xf>
    <xf numFmtId="2" fontId="33" fillId="2" borderId="15" xfId="0" applyNumberFormat="1" applyFont="1" applyFill="1" applyBorder="1" applyAlignment="1">
      <alignment horizontal="left" vertical="top" shrinkToFit="1"/>
    </xf>
    <xf numFmtId="168" fontId="33" fillId="2" borderId="15" xfId="0" applyNumberFormat="1" applyFont="1" applyFill="1" applyBorder="1" applyAlignment="1">
      <alignment horizontal="left" vertical="top" shrinkToFit="1"/>
    </xf>
    <xf numFmtId="168" fontId="33" fillId="2" borderId="15" xfId="0" applyNumberFormat="1" applyFont="1" applyFill="1" applyBorder="1" applyAlignment="1">
      <alignment horizontal="center" vertical="top" shrinkToFit="1"/>
    </xf>
    <xf numFmtId="0" fontId="33" fillId="2" borderId="15" xfId="0" applyFont="1" applyFill="1" applyBorder="1" applyAlignment="1">
      <alignment horizontal="center" vertical="top"/>
    </xf>
    <xf numFmtId="0" fontId="33" fillId="2" borderId="18" xfId="0" applyFont="1" applyFill="1" applyBorder="1" applyAlignment="1">
      <alignment horizontal="left" vertical="top"/>
    </xf>
    <xf numFmtId="171" fontId="33" fillId="2" borderId="19" xfId="0" applyNumberFormat="1" applyFont="1" applyFill="1" applyBorder="1" applyAlignment="1">
      <alignment horizontal="left" vertical="top" shrinkToFit="1"/>
    </xf>
    <xf numFmtId="0" fontId="33" fillId="2" borderId="12" xfId="0" applyFont="1" applyFill="1" applyBorder="1"/>
    <xf numFmtId="0" fontId="33" fillId="2" borderId="17" xfId="0" applyFont="1" applyFill="1" applyBorder="1" applyAlignment="1">
      <alignment horizontal="left"/>
    </xf>
    <xf numFmtId="0" fontId="33" fillId="2" borderId="20" xfId="0" applyFont="1" applyFill="1" applyBorder="1" applyAlignment="1">
      <alignment horizontal="left" vertical="top"/>
    </xf>
    <xf numFmtId="170" fontId="33" fillId="2" borderId="21" xfId="0" applyNumberFormat="1" applyFont="1" applyFill="1" applyBorder="1" applyAlignment="1">
      <alignment horizontal="left" vertical="top" shrinkToFit="1"/>
    </xf>
    <xf numFmtId="0" fontId="33" fillId="2" borderId="15" xfId="0" applyFont="1" applyFill="1" applyBorder="1" applyAlignment="1">
      <alignment horizontal="left"/>
    </xf>
    <xf numFmtId="0" fontId="33" fillId="2" borderId="19" xfId="0" applyFont="1" applyFill="1" applyBorder="1" applyAlignment="1">
      <alignment horizontal="left" vertical="top"/>
    </xf>
    <xf numFmtId="0" fontId="33" fillId="2" borderId="15" xfId="0" applyFont="1" applyFill="1" applyBorder="1"/>
    <xf numFmtId="0" fontId="33" fillId="2" borderId="17" xfId="0" applyFont="1" applyFill="1" applyBorder="1" applyAlignment="1">
      <alignment horizontal="left" vertical="top"/>
    </xf>
    <xf numFmtId="2" fontId="33" fillId="2" borderId="17" xfId="0" applyNumberFormat="1" applyFont="1" applyFill="1" applyBorder="1" applyAlignment="1">
      <alignment horizontal="left" vertical="top" shrinkToFit="1"/>
    </xf>
    <xf numFmtId="168" fontId="33" fillId="2" borderId="17" xfId="0" applyNumberFormat="1" applyFont="1" applyFill="1" applyBorder="1" applyAlignment="1">
      <alignment horizontal="left" vertical="top" shrinkToFit="1"/>
    </xf>
    <xf numFmtId="168" fontId="33" fillId="2" borderId="17" xfId="0" applyNumberFormat="1" applyFont="1" applyFill="1" applyBorder="1" applyAlignment="1">
      <alignment horizontal="center" vertical="top" shrinkToFit="1"/>
    </xf>
    <xf numFmtId="0" fontId="33" fillId="2" borderId="17" xfId="0" applyFont="1" applyFill="1" applyBorder="1" applyAlignment="1">
      <alignment horizontal="center" vertical="top"/>
    </xf>
    <xf numFmtId="0" fontId="33" fillId="2" borderId="20" xfId="0" applyFont="1" applyFill="1" applyBorder="1" applyAlignment="1">
      <alignment horizontal="center" vertical="top"/>
    </xf>
    <xf numFmtId="0" fontId="33" fillId="2" borderId="21" xfId="0" applyFont="1" applyFill="1" applyBorder="1" applyAlignment="1">
      <alignment horizontal="left" vertical="top"/>
    </xf>
    <xf numFmtId="0" fontId="33" fillId="2" borderId="17" xfId="0" applyFont="1" applyFill="1" applyBorder="1" applyAlignment="1">
      <alignment horizontal="right" vertical="top"/>
    </xf>
    <xf numFmtId="2" fontId="33" fillId="0" borderId="15" xfId="0" applyNumberFormat="1" applyFont="1" applyBorder="1" applyAlignment="1">
      <alignment horizontal="left" vertical="top" shrinkToFit="1"/>
    </xf>
    <xf numFmtId="171" fontId="33" fillId="0" borderId="19" xfId="0" applyNumberFormat="1" applyFont="1" applyBorder="1" applyAlignment="1">
      <alignment horizontal="left" vertical="top" shrinkToFit="1"/>
    </xf>
    <xf numFmtId="0" fontId="33" fillId="0" borderId="20" xfId="0" applyFont="1" applyBorder="1" applyAlignment="1">
      <alignment horizontal="center" vertical="top"/>
    </xf>
    <xf numFmtId="0" fontId="33" fillId="0" borderId="13" xfId="0" applyFont="1" applyBorder="1" applyAlignment="1">
      <alignment horizontal="center" vertical="top"/>
    </xf>
    <xf numFmtId="0" fontId="33" fillId="0" borderId="14" xfId="0" applyFont="1" applyBorder="1" applyAlignment="1">
      <alignment horizontal="left" vertical="top"/>
    </xf>
    <xf numFmtId="167" fontId="33" fillId="0" borderId="15" xfId="0" applyNumberFormat="1" applyFont="1" applyBorder="1" applyAlignment="1">
      <alignment horizontal="left" vertical="top" shrinkToFit="1"/>
    </xf>
    <xf numFmtId="0" fontId="33" fillId="2" borderId="12" xfId="0" applyFont="1" applyFill="1" applyBorder="1" applyAlignment="1">
      <alignment horizontal="left" vertical="center"/>
    </xf>
    <xf numFmtId="167" fontId="33" fillId="2" borderId="12" xfId="0" applyNumberFormat="1" applyFont="1" applyFill="1" applyBorder="1" applyAlignment="1">
      <alignment horizontal="left" vertical="center" shrinkToFit="1"/>
    </xf>
    <xf numFmtId="168" fontId="33" fillId="2" borderId="12" xfId="0" applyNumberFormat="1" applyFont="1" applyFill="1" applyBorder="1" applyAlignment="1">
      <alignment horizontal="left" vertical="center" shrinkToFit="1"/>
    </xf>
    <xf numFmtId="168" fontId="33" fillId="2" borderId="12" xfId="0" applyNumberFormat="1" applyFont="1" applyFill="1" applyBorder="1" applyAlignment="1">
      <alignment horizontal="center" vertical="center" shrinkToFit="1"/>
    </xf>
    <xf numFmtId="0" fontId="33" fillId="2" borderId="12" xfId="0" applyFont="1" applyFill="1" applyBorder="1" applyAlignment="1">
      <alignment horizontal="center" vertical="center"/>
    </xf>
    <xf numFmtId="0" fontId="33" fillId="2" borderId="14" xfId="0" applyFont="1" applyFill="1" applyBorder="1" applyAlignment="1">
      <alignment horizontal="left" vertical="center"/>
    </xf>
    <xf numFmtId="0" fontId="33" fillId="2" borderId="12" xfId="0" applyFont="1" applyFill="1" applyBorder="1" applyAlignment="1">
      <alignment horizontal="right" vertical="center"/>
    </xf>
    <xf numFmtId="167" fontId="33" fillId="2" borderId="12" xfId="0" applyNumberFormat="1" applyFont="1" applyFill="1" applyBorder="1" applyAlignment="1">
      <alignment horizontal="left" vertical="top" shrinkToFit="1"/>
    </xf>
    <xf numFmtId="170" fontId="33" fillId="2" borderId="19" xfId="0" applyNumberFormat="1" applyFont="1" applyFill="1" applyBorder="1" applyAlignment="1">
      <alignment horizontal="left" vertical="top" shrinkToFit="1"/>
    </xf>
    <xf numFmtId="0" fontId="33" fillId="2" borderId="16" xfId="0" applyFont="1" applyFill="1" applyBorder="1" applyAlignment="1">
      <alignment horizontal="left" vertical="top"/>
    </xf>
    <xf numFmtId="2" fontId="33" fillId="2" borderId="16" xfId="0" applyNumberFormat="1" applyFont="1" applyFill="1" applyBorder="1" applyAlignment="1">
      <alignment horizontal="left" vertical="top" shrinkToFit="1"/>
    </xf>
    <xf numFmtId="168" fontId="33" fillId="2" borderId="16" xfId="0" applyNumberFormat="1" applyFont="1" applyFill="1" applyBorder="1" applyAlignment="1">
      <alignment horizontal="left" vertical="top" shrinkToFit="1"/>
    </xf>
    <xf numFmtId="168" fontId="33" fillId="2" borderId="16" xfId="0" applyNumberFormat="1" applyFont="1" applyFill="1" applyBorder="1" applyAlignment="1">
      <alignment horizontal="center" vertical="top" shrinkToFit="1"/>
    </xf>
    <xf numFmtId="0" fontId="33" fillId="2" borderId="16" xfId="0" applyFont="1" applyFill="1" applyBorder="1" applyAlignment="1">
      <alignment horizontal="center" vertical="top"/>
    </xf>
    <xf numFmtId="170" fontId="33" fillId="2" borderId="0" xfId="0" applyNumberFormat="1" applyFont="1" applyFill="1" applyAlignment="1">
      <alignment horizontal="left" vertical="top" shrinkToFit="1"/>
    </xf>
    <xf numFmtId="0" fontId="33" fillId="2" borderId="16" xfId="0" applyFont="1" applyFill="1" applyBorder="1" applyAlignment="1">
      <alignment horizontal="right" vertical="top"/>
    </xf>
    <xf numFmtId="0" fontId="33" fillId="2" borderId="17" xfId="0" applyFont="1" applyFill="1" applyBorder="1"/>
    <xf numFmtId="0" fontId="33" fillId="2" borderId="13" xfId="0" applyFont="1" applyFill="1" applyBorder="1" applyAlignment="1">
      <alignment vertical="top" wrapText="1"/>
    </xf>
    <xf numFmtId="0" fontId="33" fillId="2" borderId="12" xfId="0" applyFont="1" applyFill="1" applyBorder="1" applyAlignment="1">
      <alignment horizontal="left" vertical="top" wrapText="1"/>
    </xf>
    <xf numFmtId="0" fontId="33" fillId="2" borderId="12" xfId="0" applyFont="1" applyFill="1" applyBorder="1" applyAlignment="1">
      <alignment horizontal="center" vertical="top" wrapText="1"/>
    </xf>
    <xf numFmtId="0" fontId="33" fillId="0" borderId="12" xfId="0" applyFont="1" applyBorder="1" applyAlignment="1">
      <alignment horizontal="left" vertical="top" wrapText="1"/>
    </xf>
    <xf numFmtId="0" fontId="33" fillId="0" borderId="12" xfId="0" applyFont="1" applyBorder="1" applyAlignment="1">
      <alignment horizontal="left" vertical="center" wrapText="1"/>
    </xf>
    <xf numFmtId="0" fontId="33" fillId="2" borderId="13" xfId="0" applyFont="1" applyFill="1" applyBorder="1" applyAlignment="1">
      <alignment vertical="center" wrapText="1"/>
    </xf>
    <xf numFmtId="2" fontId="33" fillId="2" borderId="12" xfId="0" applyNumberFormat="1" applyFont="1" applyFill="1" applyBorder="1" applyAlignment="1">
      <alignment horizontal="left" vertical="center" shrinkToFit="1"/>
    </xf>
    <xf numFmtId="0" fontId="33" fillId="2" borderId="13" xfId="0" applyFont="1" applyFill="1" applyBorder="1" applyAlignment="1">
      <alignment horizontal="left" vertical="center" wrapText="1"/>
    </xf>
    <xf numFmtId="0" fontId="33" fillId="2" borderId="12"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33" fillId="2" borderId="13" xfId="0" applyFont="1" applyFill="1" applyBorder="1" applyAlignment="1">
      <alignment horizontal="center" vertical="center" wrapText="1"/>
    </xf>
    <xf numFmtId="0" fontId="33" fillId="2" borderId="13" xfId="0" applyFont="1" applyFill="1" applyBorder="1" applyAlignment="1">
      <alignment horizontal="center" vertical="top" wrapText="1"/>
    </xf>
    <xf numFmtId="0" fontId="33" fillId="2" borderId="14" xfId="0" applyFont="1" applyFill="1" applyBorder="1" applyAlignment="1">
      <alignment horizontal="left" vertical="top" wrapText="1"/>
    </xf>
    <xf numFmtId="0" fontId="33" fillId="2" borderId="12" xfId="0" applyFont="1" applyFill="1" applyBorder="1" applyAlignment="1">
      <alignment horizontal="center" vertical="center" wrapText="1"/>
    </xf>
    <xf numFmtId="1" fontId="33" fillId="2" borderId="12" xfId="0" applyNumberFormat="1" applyFont="1" applyFill="1" applyBorder="1" applyAlignment="1">
      <alignment horizontal="left" vertical="center" shrinkToFit="1"/>
    </xf>
    <xf numFmtId="0" fontId="33" fillId="0" borderId="18" xfId="0" applyFont="1" applyBorder="1" applyAlignment="1">
      <alignment vertical="top" wrapText="1"/>
    </xf>
    <xf numFmtId="0" fontId="33" fillId="0" borderId="15" xfId="0" applyFont="1" applyBorder="1" applyAlignment="1">
      <alignment horizontal="left" vertical="top" wrapText="1"/>
    </xf>
    <xf numFmtId="168" fontId="33" fillId="0" borderId="15" xfId="0" applyNumberFormat="1" applyFont="1" applyBorder="1" applyAlignment="1">
      <alignment horizontal="left" vertical="top" indent="2" shrinkToFit="1"/>
    </xf>
    <xf numFmtId="0" fontId="33" fillId="0" borderId="18" xfId="0" applyFont="1" applyBorder="1" applyAlignment="1">
      <alignment horizontal="center" vertical="top" wrapText="1"/>
    </xf>
    <xf numFmtId="0" fontId="33" fillId="0" borderId="19" xfId="0" applyFont="1" applyBorder="1" applyAlignment="1">
      <alignment horizontal="left" vertical="top" wrapText="1"/>
    </xf>
    <xf numFmtId="0" fontId="33" fillId="0" borderId="12" xfId="0" applyFont="1" applyBorder="1" applyAlignment="1">
      <alignment horizontal="center" vertical="center" wrapText="1"/>
    </xf>
    <xf numFmtId="0" fontId="33" fillId="0" borderId="13" xfId="0" applyFont="1" applyBorder="1" applyAlignment="1">
      <alignment vertical="center" wrapText="1"/>
    </xf>
    <xf numFmtId="167" fontId="33" fillId="0" borderId="12" xfId="0" applyNumberFormat="1" applyFont="1" applyBorder="1" applyAlignment="1">
      <alignment horizontal="left" vertical="center" shrinkToFit="1"/>
    </xf>
    <xf numFmtId="168" fontId="33" fillId="0" borderId="12" xfId="0" applyNumberFormat="1" applyFont="1" applyBorder="1" applyAlignment="1">
      <alignment horizontal="center" vertical="center" shrinkToFit="1"/>
    </xf>
    <xf numFmtId="0" fontId="33" fillId="0" borderId="13" xfId="0" applyFont="1" applyBorder="1" applyAlignment="1">
      <alignment horizontal="center" vertical="center" wrapText="1"/>
    </xf>
    <xf numFmtId="0" fontId="33" fillId="0" borderId="14" xfId="0" applyFont="1" applyBorder="1" applyAlignment="1">
      <alignment horizontal="right" vertical="center" wrapText="1" indent="2"/>
    </xf>
    <xf numFmtId="2" fontId="33" fillId="0" borderId="12" xfId="0" applyNumberFormat="1" applyFont="1" applyBorder="1" applyAlignment="1">
      <alignment horizontal="left" vertical="center" shrinkToFit="1"/>
    </xf>
    <xf numFmtId="0" fontId="33" fillId="0" borderId="13" xfId="0" applyFont="1" applyBorder="1" applyAlignment="1">
      <alignment horizontal="left" vertical="center" wrapText="1" indent="2"/>
    </xf>
    <xf numFmtId="0" fontId="33" fillId="0" borderId="14" xfId="0" applyFont="1" applyBorder="1" applyAlignment="1">
      <alignment horizontal="left" vertical="center" wrapText="1"/>
    </xf>
    <xf numFmtId="0" fontId="33" fillId="0" borderId="13" xfId="0" applyFont="1" applyBorder="1" applyAlignment="1">
      <alignment vertical="top" wrapText="1"/>
    </xf>
    <xf numFmtId="0" fontId="33" fillId="0" borderId="13" xfId="0" applyFont="1" applyBorder="1" applyAlignment="1">
      <alignment horizontal="center" vertical="top" wrapText="1"/>
    </xf>
    <xf numFmtId="0" fontId="33" fillId="0" borderId="14" xfId="0" applyFont="1" applyBorder="1" applyAlignment="1">
      <alignment horizontal="left" vertical="top" wrapText="1"/>
    </xf>
    <xf numFmtId="0" fontId="33" fillId="0" borderId="12" xfId="0" applyFont="1" applyBorder="1" applyAlignment="1">
      <alignment horizontal="left" vertical="top" wrapText="1" indent="3"/>
    </xf>
    <xf numFmtId="169" fontId="33" fillId="0" borderId="15" xfId="0" applyNumberFormat="1" applyFont="1" applyBorder="1" applyAlignment="1">
      <alignment horizontal="left" vertical="top" shrinkToFit="1"/>
    </xf>
    <xf numFmtId="0" fontId="33" fillId="0" borderId="20" xfId="0" applyFont="1" applyBorder="1" applyAlignment="1">
      <alignment vertical="top" wrapText="1"/>
    </xf>
    <xf numFmtId="169" fontId="33" fillId="0" borderId="17" xfId="0" applyNumberFormat="1" applyFont="1" applyBorder="1" applyAlignment="1">
      <alignment horizontal="left" vertical="top" shrinkToFit="1"/>
    </xf>
    <xf numFmtId="0" fontId="33" fillId="0" borderId="17" xfId="0" applyFont="1" applyBorder="1" applyAlignment="1">
      <alignment horizontal="left" vertical="top" wrapText="1"/>
    </xf>
    <xf numFmtId="168" fontId="33" fillId="0" borderId="17" xfId="0" applyNumberFormat="1" applyFont="1" applyBorder="1" applyAlignment="1">
      <alignment horizontal="left" vertical="top" indent="2" shrinkToFit="1"/>
    </xf>
    <xf numFmtId="0" fontId="33" fillId="0" borderId="20" xfId="0" applyFont="1" applyBorder="1" applyAlignment="1">
      <alignment horizontal="center" vertical="top" wrapText="1"/>
    </xf>
    <xf numFmtId="0" fontId="33" fillId="0" borderId="12" xfId="0" applyFont="1" applyBorder="1" applyAlignment="1">
      <alignment horizontal="left" vertical="top" wrapText="1" indent="2"/>
    </xf>
    <xf numFmtId="0" fontId="33" fillId="0" borderId="12" xfId="0" applyFont="1" applyBorder="1" applyAlignment="1">
      <alignment horizontal="center" vertical="top" wrapText="1"/>
    </xf>
    <xf numFmtId="0" fontId="35" fillId="0" borderId="0" xfId="0" applyFont="1"/>
    <xf numFmtId="0" fontId="26" fillId="3" borderId="12" xfId="0" applyFont="1" applyFill="1" applyBorder="1" applyAlignment="1">
      <alignment horizontal="center" vertical="center" wrapText="1"/>
    </xf>
    <xf numFmtId="0" fontId="26" fillId="3" borderId="12" xfId="0" applyFont="1" applyFill="1" applyBorder="1" applyAlignment="1">
      <alignment horizontal="center" vertical="center"/>
    </xf>
    <xf numFmtId="15" fontId="33" fillId="0" borderId="12" xfId="0" applyNumberFormat="1" applyFont="1" applyBorder="1" applyAlignment="1">
      <alignment horizontal="center" vertical="center" wrapText="1"/>
    </xf>
    <xf numFmtId="0" fontId="33" fillId="0" borderId="12" xfId="0" applyFont="1" applyBorder="1" applyAlignment="1">
      <alignment horizontal="center" vertical="center"/>
    </xf>
    <xf numFmtId="0" fontId="33" fillId="0" borderId="12" xfId="0" applyFont="1" applyBorder="1" applyAlignment="1">
      <alignment vertical="center" wrapText="1"/>
    </xf>
    <xf numFmtId="0" fontId="26" fillId="3" borderId="12" xfId="0" applyFont="1" applyFill="1" applyBorder="1" applyAlignment="1">
      <alignment horizontal="center"/>
    </xf>
    <xf numFmtId="0" fontId="26" fillId="3" borderId="12" xfId="0" applyFont="1" applyFill="1" applyBorder="1"/>
    <xf numFmtId="0" fontId="26" fillId="3" borderId="12" xfId="0" applyFont="1" applyFill="1" applyBorder="1" applyAlignment="1">
      <alignment horizontal="left"/>
    </xf>
    <xf numFmtId="15" fontId="33" fillId="0" borderId="12" xfId="0" applyNumberFormat="1" applyFont="1" applyBorder="1" applyAlignment="1">
      <alignment horizontal="center" vertical="center"/>
    </xf>
    <xf numFmtId="0" fontId="26" fillId="3" borderId="12" xfId="0" applyFont="1" applyFill="1" applyBorder="1" applyAlignment="1">
      <alignment horizontal="left" vertical="center" wrapText="1"/>
    </xf>
    <xf numFmtId="0" fontId="33" fillId="0" borderId="12" xfId="0" applyFont="1" applyBorder="1" applyAlignment="1">
      <alignment vertical="center"/>
    </xf>
    <xf numFmtId="0" fontId="33" fillId="0" borderId="0" xfId="0" applyFont="1" applyAlignment="1">
      <alignment vertical="center"/>
    </xf>
    <xf numFmtId="0" fontId="34" fillId="0" borderId="12" xfId="0" applyFont="1" applyBorder="1" applyAlignment="1">
      <alignment horizontal="center" vertical="center" wrapText="1"/>
    </xf>
    <xf numFmtId="172" fontId="33" fillId="0" borderId="12" xfId="0" applyNumberFormat="1" applyFont="1" applyBorder="1" applyAlignment="1">
      <alignment horizontal="center" vertical="center" wrapText="1"/>
    </xf>
    <xf numFmtId="0" fontId="34" fillId="0" borderId="12" xfId="0" applyFont="1" applyBorder="1" applyAlignment="1">
      <alignment vertical="center" wrapText="1"/>
    </xf>
    <xf numFmtId="0" fontId="33" fillId="0" borderId="12" xfId="0" applyFont="1" applyBorder="1" applyAlignment="1">
      <alignment horizontal="right" vertical="center" wrapText="1"/>
    </xf>
    <xf numFmtId="3" fontId="33" fillId="0" borderId="12" xfId="0" applyNumberFormat="1" applyFont="1" applyBorder="1" applyAlignment="1">
      <alignment horizontal="right" vertical="center" wrapText="1"/>
    </xf>
    <xf numFmtId="0" fontId="33" fillId="0" borderId="12" xfId="0" applyFont="1" applyBorder="1" applyAlignment="1">
      <alignment vertical="top" wrapText="1"/>
    </xf>
    <xf numFmtId="15" fontId="33" fillId="0" borderId="12" xfId="0" applyNumberFormat="1" applyFont="1" applyBorder="1" applyAlignment="1">
      <alignment vertical="center" wrapText="1"/>
    </xf>
    <xf numFmtId="15" fontId="33" fillId="0" borderId="12" xfId="0" applyNumberFormat="1" applyFont="1" applyBorder="1" applyAlignment="1">
      <alignment horizontal="right" vertical="center" wrapText="1"/>
    </xf>
    <xf numFmtId="0" fontId="34" fillId="7" borderId="12" xfId="0" applyFont="1" applyFill="1" applyBorder="1" applyAlignment="1">
      <alignment vertical="center" wrapText="1"/>
    </xf>
    <xf numFmtId="0" fontId="33" fillId="7" borderId="12" xfId="0" applyFont="1" applyFill="1" applyBorder="1" applyAlignment="1">
      <alignment vertical="center" wrapText="1"/>
    </xf>
    <xf numFmtId="3" fontId="34" fillId="7" borderId="12" xfId="0" applyNumberFormat="1" applyFont="1" applyFill="1" applyBorder="1" applyAlignment="1">
      <alignment horizontal="right" vertical="center" wrapText="1"/>
    </xf>
    <xf numFmtId="0" fontId="34" fillId="7" borderId="12" xfId="0" applyFont="1" applyFill="1" applyBorder="1" applyAlignment="1">
      <alignment horizontal="right" vertical="center" wrapText="1"/>
    </xf>
    <xf numFmtId="0" fontId="33" fillId="7" borderId="12" xfId="0" applyFont="1" applyFill="1" applyBorder="1" applyAlignment="1">
      <alignment horizontal="right" vertical="center" wrapText="1"/>
    </xf>
    <xf numFmtId="0" fontId="33" fillId="14" borderId="12" xfId="0" applyFont="1" applyFill="1" applyBorder="1" applyAlignment="1">
      <alignment vertical="center" wrapText="1"/>
    </xf>
    <xf numFmtId="3" fontId="34" fillId="14" borderId="12" xfId="0" applyNumberFormat="1" applyFont="1" applyFill="1" applyBorder="1" applyAlignment="1">
      <alignment horizontal="right" vertical="center" wrapText="1"/>
    </xf>
    <xf numFmtId="0" fontId="34" fillId="14" borderId="12" xfId="0" applyFont="1" applyFill="1" applyBorder="1" applyAlignment="1">
      <alignment horizontal="right" vertical="center" wrapText="1"/>
    </xf>
    <xf numFmtId="17" fontId="33" fillId="0" borderId="12" xfId="0" applyNumberFormat="1" applyFont="1" applyBorder="1" applyAlignment="1">
      <alignment vertical="center" wrapText="1"/>
    </xf>
    <xf numFmtId="4" fontId="33" fillId="0" borderId="12" xfId="0" applyNumberFormat="1" applyFont="1" applyBorder="1" applyAlignment="1">
      <alignment horizontal="right" vertical="center" wrapText="1"/>
    </xf>
    <xf numFmtId="0" fontId="33" fillId="16" borderId="12" xfId="0" applyFont="1" applyFill="1" applyBorder="1" applyAlignment="1">
      <alignment vertical="center" wrapText="1"/>
    </xf>
    <xf numFmtId="3" fontId="34" fillId="16" borderId="12" xfId="0" applyNumberFormat="1" applyFont="1" applyFill="1" applyBorder="1" applyAlignment="1">
      <alignment horizontal="right" vertical="center" wrapText="1"/>
    </xf>
    <xf numFmtId="0" fontId="34" fillId="16" borderId="12" xfId="0" applyFont="1" applyFill="1" applyBorder="1" applyAlignment="1">
      <alignment horizontal="right" vertical="center" wrapText="1"/>
    </xf>
    <xf numFmtId="0" fontId="37" fillId="0" borderId="0" xfId="0" applyFont="1" applyAlignment="1">
      <alignment horizontal="left" vertical="center"/>
    </xf>
    <xf numFmtId="0" fontId="37" fillId="0" borderId="0" xfId="0" applyFont="1" applyAlignment="1">
      <alignment horizontal="left" vertical="center" wrapText="1"/>
    </xf>
    <xf numFmtId="165" fontId="37" fillId="0" borderId="0" xfId="1" applyFont="1" applyAlignment="1">
      <alignment horizontal="left" vertical="center"/>
    </xf>
    <xf numFmtId="164" fontId="37" fillId="0" borderId="0" xfId="1" applyNumberFormat="1" applyFont="1" applyAlignment="1">
      <alignment horizontal="left" vertical="center"/>
    </xf>
    <xf numFmtId="0" fontId="38" fillId="0" borderId="0" xfId="0" applyFont="1"/>
    <xf numFmtId="0" fontId="4" fillId="0" borderId="0" xfId="3"/>
    <xf numFmtId="164" fontId="39" fillId="17" borderId="12" xfId="1" applyNumberFormat="1" applyFont="1" applyFill="1" applyBorder="1" applyAlignment="1">
      <alignment vertical="center"/>
    </xf>
    <xf numFmtId="0" fontId="39" fillId="17" borderId="12" xfId="0" applyFont="1" applyFill="1" applyBorder="1" applyAlignment="1">
      <alignment horizontal="left" vertical="center"/>
    </xf>
    <xf numFmtId="165" fontId="39" fillId="17" borderId="12" xfId="1" applyFont="1" applyFill="1" applyBorder="1" applyAlignment="1">
      <alignment horizontal="left" vertical="center"/>
    </xf>
    <xf numFmtId="0" fontId="40" fillId="17" borderId="12" xfId="0" applyFont="1" applyFill="1" applyBorder="1" applyAlignment="1">
      <alignment horizontal="left" vertical="center" wrapText="1"/>
    </xf>
    <xf numFmtId="164" fontId="39" fillId="17" borderId="12" xfId="1" applyNumberFormat="1" applyFont="1" applyFill="1" applyBorder="1" applyAlignment="1">
      <alignment horizontal="left" vertical="center"/>
    </xf>
    <xf numFmtId="0" fontId="43" fillId="0" borderId="24" xfId="0" applyFont="1" applyBorder="1" applyAlignment="1">
      <alignment horizontal="left" vertical="center"/>
    </xf>
    <xf numFmtId="164" fontId="43" fillId="0" borderId="24" xfId="1" applyNumberFormat="1" applyFont="1" applyFill="1" applyBorder="1" applyAlignment="1">
      <alignment horizontal="left" vertical="center"/>
    </xf>
    <xf numFmtId="165" fontId="43" fillId="0" borderId="24" xfId="1" applyFont="1" applyFill="1" applyBorder="1" applyAlignment="1">
      <alignment horizontal="left" vertical="center"/>
    </xf>
    <xf numFmtId="166" fontId="44" fillId="0" borderId="12" xfId="1" applyNumberFormat="1" applyFont="1" applyBorder="1"/>
    <xf numFmtId="164" fontId="37" fillId="0" borderId="12" xfId="1" applyNumberFormat="1" applyFont="1" applyBorder="1" applyAlignment="1">
      <alignment horizontal="left" vertical="center" wrapText="1"/>
    </xf>
    <xf numFmtId="164" fontId="37" fillId="2" borderId="0" xfId="1" applyNumberFormat="1" applyFont="1" applyFill="1" applyAlignment="1">
      <alignment horizontal="left" vertical="center" wrapText="1"/>
    </xf>
    <xf numFmtId="0" fontId="43" fillId="0" borderId="25" xfId="8" applyFont="1" applyBorder="1" applyAlignment="1">
      <alignment horizontal="left" vertical="center"/>
    </xf>
    <xf numFmtId="0" fontId="43" fillId="0" borderId="25" xfId="0" applyFont="1" applyBorder="1" applyAlignment="1">
      <alignment horizontal="left" vertical="center"/>
    </xf>
    <xf numFmtId="164" fontId="43" fillId="0" borderId="25" xfId="1" applyNumberFormat="1" applyFont="1" applyFill="1" applyBorder="1" applyAlignment="1">
      <alignment horizontal="left" vertical="center"/>
    </xf>
    <xf numFmtId="165" fontId="43" fillId="0" borderId="25" xfId="1" applyFont="1" applyFill="1" applyBorder="1" applyAlignment="1">
      <alignment horizontal="left" vertical="center"/>
    </xf>
    <xf numFmtId="164" fontId="37" fillId="0" borderId="0" xfId="1" applyNumberFormat="1" applyFont="1" applyAlignment="1">
      <alignment horizontal="left" vertical="center" wrapText="1"/>
    </xf>
    <xf numFmtId="0" fontId="45" fillId="0" borderId="0" xfId="0" applyFont="1" applyAlignment="1">
      <alignment horizontal="left" vertical="center"/>
    </xf>
    <xf numFmtId="0" fontId="42" fillId="19" borderId="25" xfId="8" applyFont="1" applyFill="1" applyBorder="1" applyAlignment="1">
      <alignment vertical="center"/>
    </xf>
    <xf numFmtId="0" fontId="42" fillId="19" borderId="25" xfId="8" applyFont="1" applyFill="1" applyBorder="1" applyAlignment="1">
      <alignment horizontal="left" vertical="center"/>
    </xf>
    <xf numFmtId="164" fontId="42" fillId="19" borderId="25" xfId="1" applyNumberFormat="1" applyFont="1" applyFill="1" applyBorder="1" applyAlignment="1">
      <alignment horizontal="left" vertical="center"/>
    </xf>
    <xf numFmtId="165" fontId="42" fillId="19" borderId="25" xfId="1" applyFont="1" applyFill="1" applyBorder="1" applyAlignment="1">
      <alignment horizontal="left" vertical="center"/>
    </xf>
    <xf numFmtId="0" fontId="42" fillId="0" borderId="25" xfId="8" applyFont="1" applyBorder="1" applyAlignment="1">
      <alignment horizontal="left" vertical="center" wrapText="1"/>
    </xf>
    <xf numFmtId="164" fontId="42" fillId="19" borderId="26" xfId="1" applyNumberFormat="1" applyFont="1" applyFill="1" applyBorder="1" applyAlignment="1">
      <alignment horizontal="left" vertical="center"/>
    </xf>
    <xf numFmtId="0" fontId="43" fillId="2" borderId="25" xfId="8" applyFont="1" applyFill="1" applyBorder="1" applyAlignment="1">
      <alignment horizontal="left" vertical="center"/>
    </xf>
    <xf numFmtId="164" fontId="43" fillId="2" borderId="25" xfId="1" applyNumberFormat="1" applyFont="1" applyFill="1" applyBorder="1" applyAlignment="1">
      <alignment horizontal="left" vertical="center"/>
    </xf>
    <xf numFmtId="165" fontId="43" fillId="2" borderId="25" xfId="1" applyFont="1" applyFill="1" applyBorder="1" applyAlignment="1">
      <alignment horizontal="left" vertical="center"/>
    </xf>
    <xf numFmtId="164" fontId="37" fillId="2" borderId="12" xfId="1" applyNumberFormat="1" applyFont="1" applyFill="1" applyBorder="1" applyAlignment="1">
      <alignment horizontal="left" vertical="center" wrapText="1"/>
    </xf>
    <xf numFmtId="0" fontId="37" fillId="2" borderId="0" xfId="0" applyFont="1" applyFill="1" applyAlignment="1">
      <alignment horizontal="left" vertical="center"/>
    </xf>
    <xf numFmtId="164" fontId="37" fillId="2" borderId="0" xfId="0" applyNumberFormat="1" applyFont="1" applyFill="1" applyAlignment="1">
      <alignment horizontal="left" vertical="center"/>
    </xf>
    <xf numFmtId="10" fontId="37" fillId="2" borderId="0" xfId="1" applyNumberFormat="1" applyFont="1" applyFill="1" applyAlignment="1">
      <alignment horizontal="left" vertical="center" wrapText="1"/>
    </xf>
    <xf numFmtId="166" fontId="44" fillId="2" borderId="12" xfId="1" applyNumberFormat="1" applyFont="1" applyFill="1" applyBorder="1"/>
    <xf numFmtId="0" fontId="41" fillId="0" borderId="25" xfId="0" applyFont="1" applyBorder="1" applyAlignment="1">
      <alignment horizontal="left" vertical="center"/>
    </xf>
    <xf numFmtId="0" fontId="46" fillId="0" borderId="25" xfId="0" applyFont="1" applyBorder="1" applyAlignment="1">
      <alignment horizontal="left" vertical="center" wrapText="1"/>
    </xf>
    <xf numFmtId="164" fontId="42" fillId="19" borderId="24" xfId="1" applyNumberFormat="1" applyFont="1" applyFill="1" applyBorder="1" applyAlignment="1">
      <alignment horizontal="left" vertical="center"/>
    </xf>
    <xf numFmtId="0" fontId="42" fillId="0" borderId="25" xfId="8" applyFont="1" applyBorder="1" applyAlignment="1">
      <alignment horizontal="left" vertical="center"/>
    </xf>
    <xf numFmtId="164" fontId="45" fillId="0" borderId="0" xfId="1" applyNumberFormat="1" applyFont="1" applyAlignment="1">
      <alignment horizontal="left" vertical="center"/>
    </xf>
    <xf numFmtId="0" fontId="37" fillId="18" borderId="25" xfId="0" applyFont="1" applyFill="1" applyBorder="1" applyAlignment="1">
      <alignment horizontal="left" vertical="center"/>
    </xf>
    <xf numFmtId="0" fontId="40" fillId="18" borderId="25" xfId="0" applyFont="1" applyFill="1" applyBorder="1" applyAlignment="1">
      <alignment horizontal="left" vertical="center"/>
    </xf>
    <xf numFmtId="164" fontId="40" fillId="18" borderId="25" xfId="1" applyNumberFormat="1" applyFont="1" applyFill="1" applyBorder="1" applyAlignment="1">
      <alignment horizontal="left" vertical="center"/>
    </xf>
    <xf numFmtId="165" fontId="40" fillId="18" borderId="25" xfId="1" applyFont="1" applyFill="1" applyBorder="1" applyAlignment="1">
      <alignment horizontal="left" vertical="center"/>
    </xf>
    <xf numFmtId="9" fontId="45" fillId="0" borderId="0" xfId="0" applyNumberFormat="1" applyFont="1" applyAlignment="1">
      <alignment horizontal="center" vertical="center" wrapText="1"/>
    </xf>
    <xf numFmtId="164" fontId="37" fillId="0" borderId="0" xfId="0" applyNumberFormat="1" applyFont="1" applyAlignment="1">
      <alignment horizontal="left" vertical="center" wrapText="1"/>
    </xf>
    <xf numFmtId="0" fontId="39" fillId="17" borderId="25" xfId="0" applyFont="1" applyFill="1" applyBorder="1" applyAlignment="1">
      <alignment horizontal="center" vertical="center"/>
    </xf>
    <xf numFmtId="0" fontId="39" fillId="17" borderId="25" xfId="0" applyFont="1" applyFill="1" applyBorder="1" applyAlignment="1">
      <alignment horizontal="center" vertical="center" wrapText="1"/>
    </xf>
    <xf numFmtId="0" fontId="39" fillId="17" borderId="25" xfId="0" applyFont="1" applyFill="1" applyBorder="1" applyAlignment="1">
      <alignment vertical="center" wrapText="1"/>
    </xf>
    <xf numFmtId="0" fontId="8" fillId="17" borderId="25" xfId="0" applyFont="1" applyFill="1" applyBorder="1" applyAlignment="1">
      <alignment vertical="center" wrapText="1"/>
    </xf>
    <xf numFmtId="165" fontId="39" fillId="17" borderId="28" xfId="1" applyFont="1" applyFill="1" applyBorder="1" applyAlignment="1">
      <alignment horizontal="left" vertical="center"/>
    </xf>
    <xf numFmtId="166" fontId="43" fillId="0" borderId="25" xfId="1" applyNumberFormat="1" applyFont="1" applyFill="1" applyBorder="1" applyAlignment="1">
      <alignment horizontal="left" vertical="center"/>
    </xf>
    <xf numFmtId="0" fontId="26" fillId="3" borderId="15" xfId="0" applyFont="1" applyFill="1" applyBorder="1" applyAlignment="1">
      <alignment horizontal="center" vertical="center" wrapText="1"/>
    </xf>
    <xf numFmtId="0" fontId="33" fillId="2" borderId="12" xfId="0" applyFont="1" applyFill="1" applyBorder="1" applyAlignment="1">
      <alignment vertical="top" wrapText="1"/>
    </xf>
    <xf numFmtId="0" fontId="0" fillId="2" borderId="0" xfId="0" applyFill="1" applyAlignment="1">
      <alignment horizontal="left"/>
    </xf>
    <xf numFmtId="0" fontId="0" fillId="2" borderId="0" xfId="7" applyFont="1" applyFill="1" applyProtection="1"/>
    <xf numFmtId="0" fontId="10" fillId="2" borderId="0" xfId="7" applyFont="1" applyFill="1" applyProtection="1"/>
    <xf numFmtId="0" fontId="9" fillId="2" borderId="0" xfId="7" applyFont="1" applyFill="1" applyProtection="1"/>
    <xf numFmtId="0" fontId="8" fillId="21" borderId="12" xfId="7" applyFont="1" applyFill="1" applyBorder="1" applyAlignment="1" applyProtection="1">
      <alignment horizontal="center" wrapText="1" readingOrder="1"/>
    </xf>
    <xf numFmtId="0" fontId="10" fillId="0" borderId="12" xfId="7" applyFont="1" applyBorder="1" applyAlignment="1" applyProtection="1">
      <alignment horizontal="left" wrapText="1" readingOrder="1"/>
    </xf>
    <xf numFmtId="3" fontId="10" fillId="0" borderId="12" xfId="6" applyNumberFormat="1" applyFont="1" applyBorder="1" applyAlignment="1" applyProtection="1">
      <alignment horizontal="center" vertical="center"/>
    </xf>
    <xf numFmtId="3" fontId="10" fillId="0" borderId="12" xfId="6" applyNumberFormat="1" applyFont="1" applyBorder="1" applyAlignment="1" applyProtection="1">
      <alignment horizontal="center"/>
    </xf>
    <xf numFmtId="0" fontId="10" fillId="2" borderId="0" xfId="6" applyFont="1" applyFill="1" applyAlignment="1" applyProtection="1">
      <alignment horizontal="center"/>
    </xf>
    <xf numFmtId="0" fontId="8" fillId="21" borderId="15" xfId="7" applyFont="1" applyFill="1" applyBorder="1" applyAlignment="1" applyProtection="1">
      <alignment horizontal="center" wrapText="1" readingOrder="1"/>
    </xf>
    <xf numFmtId="3" fontId="10" fillId="0" borderId="13" xfId="6" applyNumberFormat="1" applyFont="1" applyBorder="1" applyAlignment="1" applyProtection="1">
      <alignment horizontal="center"/>
    </xf>
    <xf numFmtId="165" fontId="0" fillId="2" borderId="0" xfId="5" applyFont="1" applyFill="1"/>
    <xf numFmtId="0" fontId="0" fillId="2" borderId="0" xfId="6" applyFont="1" applyFill="1" applyProtection="1"/>
    <xf numFmtId="0" fontId="6" fillId="2" borderId="0" xfId="6" applyFont="1" applyFill="1" applyAlignment="1" applyProtection="1">
      <alignment vertical="center"/>
    </xf>
    <xf numFmtId="0" fontId="10" fillId="2" borderId="0" xfId="6" applyFont="1" applyFill="1" applyProtection="1"/>
    <xf numFmtId="0" fontId="9" fillId="2" borderId="0" xfId="6" applyFont="1" applyFill="1" applyProtection="1"/>
    <xf numFmtId="0" fontId="8" fillId="21" borderId="12" xfId="6" applyFont="1" applyFill="1" applyBorder="1" applyAlignment="1" applyProtection="1">
      <alignment horizontal="center" wrapText="1" readingOrder="1"/>
    </xf>
    <xf numFmtId="0" fontId="10" fillId="0" borderId="12" xfId="6" applyFont="1" applyBorder="1" applyAlignment="1" applyProtection="1">
      <alignment horizontal="left" wrapText="1" readingOrder="1"/>
    </xf>
    <xf numFmtId="3" fontId="10" fillId="0" borderId="12" xfId="6" applyNumberFormat="1" applyFont="1" applyBorder="1" applyProtection="1"/>
    <xf numFmtId="0" fontId="10" fillId="2" borderId="0" xfId="6" applyFont="1" applyFill="1" applyAlignment="1" applyProtection="1">
      <alignment wrapText="1"/>
    </xf>
    <xf numFmtId="0" fontId="48" fillId="2" borderId="0" xfId="6" applyFont="1" applyFill="1" applyProtection="1"/>
    <xf numFmtId="0" fontId="8" fillId="3" borderId="0" xfId="6" applyFont="1" applyFill="1" applyAlignment="1" applyProtection="1">
      <alignment horizontal="center" vertical="center" wrapText="1"/>
    </xf>
    <xf numFmtId="0" fontId="8" fillId="3" borderId="1" xfId="6" applyFont="1" applyFill="1" applyBorder="1" applyAlignment="1" applyProtection="1">
      <alignment horizontal="center" vertical="center" wrapText="1"/>
    </xf>
    <xf numFmtId="0" fontId="8" fillId="3" borderId="0" xfId="6" applyFont="1" applyFill="1" applyAlignment="1" applyProtection="1">
      <alignment horizontal="right" vertical="center" wrapText="1"/>
    </xf>
    <xf numFmtId="0" fontId="9" fillId="4" borderId="1" xfId="6" applyFont="1" applyFill="1" applyBorder="1" applyAlignment="1" applyProtection="1">
      <alignment horizontal="left" vertical="center"/>
    </xf>
    <xf numFmtId="0" fontId="13" fillId="2" borderId="2" xfId="6" applyFont="1" applyFill="1" applyBorder="1" applyAlignment="1" applyProtection="1">
      <alignment horizontal="center" vertical="center"/>
    </xf>
    <xf numFmtId="0" fontId="13" fillId="2" borderId="2" xfId="6" applyFont="1" applyFill="1" applyBorder="1" applyAlignment="1" applyProtection="1">
      <alignment vertical="center"/>
    </xf>
    <xf numFmtId="164" fontId="10" fillId="2" borderId="2" xfId="5" applyNumberFormat="1" applyFont="1" applyFill="1" applyBorder="1" applyAlignment="1">
      <alignment horizontal="center" wrapText="1"/>
    </xf>
    <xf numFmtId="0" fontId="49" fillId="0" borderId="2" xfId="6" applyFont="1" applyBorder="1" applyProtection="1"/>
    <xf numFmtId="0" fontId="10" fillId="2" borderId="2" xfId="6" applyFont="1" applyFill="1" applyBorder="1" applyAlignment="1" applyProtection="1">
      <alignment horizontal="left" vertical="center" wrapText="1"/>
    </xf>
    <xf numFmtId="0" fontId="10" fillId="2" borderId="2" xfId="6" applyFont="1" applyFill="1" applyBorder="1" applyProtection="1"/>
    <xf numFmtId="164" fontId="10" fillId="2" borderId="2" xfId="5" applyNumberFormat="1" applyFont="1" applyFill="1" applyBorder="1" applyAlignment="1">
      <alignment horizontal="center"/>
    </xf>
    <xf numFmtId="0" fontId="38" fillId="18" borderId="0" xfId="6" applyFont="1" applyFill="1" applyAlignment="1" applyProtection="1">
      <alignment horizontal="center" vertical="center"/>
    </xf>
    <xf numFmtId="0" fontId="8" fillId="18" borderId="0" xfId="6" applyFont="1" applyFill="1" applyAlignment="1" applyProtection="1">
      <alignment vertical="center" wrapText="1"/>
    </xf>
    <xf numFmtId="0" fontId="38" fillId="18" borderId="0" xfId="6" applyFont="1" applyFill="1" applyAlignment="1" applyProtection="1">
      <alignment vertical="center"/>
    </xf>
    <xf numFmtId="164" fontId="8" fillId="18" borderId="0" xfId="6" applyNumberFormat="1" applyFont="1" applyFill="1" applyAlignment="1" applyProtection="1">
      <alignment horizontal="right" vertical="center"/>
    </xf>
    <xf numFmtId="0" fontId="13" fillId="2" borderId="1" xfId="6" applyFont="1" applyFill="1" applyBorder="1" applyAlignment="1" applyProtection="1">
      <alignment horizontal="center" vertical="center"/>
    </xf>
    <xf numFmtId="0" fontId="13" fillId="2" borderId="1" xfId="6" applyFont="1" applyFill="1" applyBorder="1" applyAlignment="1" applyProtection="1">
      <alignment vertical="center"/>
    </xf>
    <xf numFmtId="14" fontId="13" fillId="2" borderId="1" xfId="6" applyNumberFormat="1" applyFont="1" applyFill="1" applyBorder="1" applyAlignment="1" applyProtection="1">
      <alignment vertical="center"/>
    </xf>
    <xf numFmtId="164" fontId="13" fillId="2" borderId="1" xfId="5" applyNumberFormat="1" applyFont="1" applyFill="1" applyBorder="1" applyAlignment="1">
      <alignment horizontal="left" vertical="center"/>
    </xf>
    <xf numFmtId="164" fontId="10" fillId="2" borderId="1" xfId="5" applyNumberFormat="1" applyFont="1" applyFill="1" applyBorder="1" applyAlignment="1">
      <alignment horizontal="center" vertical="center" wrapText="1"/>
    </xf>
    <xf numFmtId="0" fontId="13" fillId="2" borderId="29" xfId="6" applyFont="1" applyFill="1" applyBorder="1" applyAlignment="1" applyProtection="1">
      <alignment horizontal="center" vertical="center"/>
    </xf>
    <xf numFmtId="164" fontId="10" fillId="2" borderId="1" xfId="5" applyNumberFormat="1" applyFont="1" applyFill="1" applyBorder="1" applyAlignment="1">
      <alignment horizontal="center" wrapText="1"/>
    </xf>
    <xf numFmtId="0" fontId="6" fillId="2" borderId="0" xfId="6" applyFont="1" applyFill="1" applyAlignment="1" applyProtection="1">
      <alignment horizontal="left" vertical="center"/>
    </xf>
    <xf numFmtId="0" fontId="0" fillId="2" borderId="0" xfId="0" applyFill="1" applyAlignment="1">
      <alignment horizontal="left" wrapText="1"/>
    </xf>
    <xf numFmtId="0" fontId="8" fillId="22" borderId="0" xfId="0" applyFont="1" applyFill="1" applyAlignment="1">
      <alignment vertical="center" wrapText="1"/>
    </xf>
    <xf numFmtId="0" fontId="8" fillId="22" borderId="0" xfId="0" applyFont="1" applyFill="1" applyAlignment="1">
      <alignment horizontal="center" vertical="center" wrapText="1"/>
    </xf>
    <xf numFmtId="0" fontId="8" fillId="22" borderId="0" xfId="0" applyFont="1" applyFill="1" applyAlignment="1">
      <alignment horizontal="left" vertical="center" wrapText="1"/>
    </xf>
    <xf numFmtId="0" fontId="50" fillId="22" borderId="1" xfId="0" applyFont="1" applyFill="1" applyBorder="1" applyAlignment="1">
      <alignment horizontal="left" vertical="center"/>
    </xf>
    <xf numFmtId="0" fontId="50" fillId="22" borderId="0" xfId="0" applyFont="1" applyFill="1" applyAlignment="1">
      <alignment vertical="center" wrapText="1"/>
    </xf>
    <xf numFmtId="0" fontId="50" fillId="22" borderId="0" xfId="0" applyFont="1" applyFill="1" applyAlignment="1">
      <alignment horizontal="center" vertical="center" wrapText="1"/>
    </xf>
    <xf numFmtId="0" fontId="50" fillId="22" borderId="0" xfId="0" applyFont="1" applyFill="1" applyAlignment="1">
      <alignment horizontal="left" vertical="center" wrapText="1"/>
    </xf>
    <xf numFmtId="0" fontId="51" fillId="2" borderId="0" xfId="0" applyFont="1" applyFill="1" applyAlignment="1">
      <alignment vertical="center"/>
    </xf>
    <xf numFmtId="0" fontId="11" fillId="23" borderId="0" xfId="0" applyFont="1" applyFill="1" applyAlignment="1">
      <alignment vertical="center"/>
    </xf>
    <xf numFmtId="0" fontId="51" fillId="0" borderId="0" xfId="0" applyFont="1" applyAlignment="1">
      <alignment vertical="center"/>
    </xf>
    <xf numFmtId="0" fontId="52" fillId="2" borderId="2" xfId="0" applyFont="1" applyFill="1" applyBorder="1" applyAlignment="1">
      <alignment horizontal="center"/>
    </xf>
    <xf numFmtId="0" fontId="52" fillId="2" borderId="2" xfId="0" applyFont="1" applyFill="1" applyBorder="1"/>
    <xf numFmtId="14" fontId="52" fillId="2" borderId="2" xfId="0" applyNumberFormat="1" applyFont="1" applyFill="1" applyBorder="1" applyAlignment="1">
      <alignment horizontal="center"/>
    </xf>
    <xf numFmtId="0" fontId="52" fillId="2" borderId="2" xfId="0" applyFont="1" applyFill="1" applyBorder="1" applyAlignment="1">
      <alignment horizontal="left" wrapText="1"/>
    </xf>
    <xf numFmtId="0" fontId="52" fillId="23" borderId="2" xfId="0" applyFont="1" applyFill="1" applyBorder="1" applyAlignment="1">
      <alignment horizontal="center"/>
    </xf>
    <xf numFmtId="0" fontId="52" fillId="23" borderId="2" xfId="0" applyFont="1" applyFill="1" applyBorder="1"/>
    <xf numFmtId="14" fontId="52" fillId="23" borderId="2" xfId="0" applyNumberFormat="1" applyFont="1" applyFill="1" applyBorder="1" applyAlignment="1">
      <alignment horizontal="center" vertical="center"/>
    </xf>
    <xf numFmtId="14" fontId="52" fillId="23" borderId="2" xfId="0" applyNumberFormat="1" applyFont="1" applyFill="1" applyBorder="1" applyAlignment="1">
      <alignment horizontal="left" vertical="center"/>
    </xf>
    <xf numFmtId="164" fontId="52" fillId="23" borderId="2" xfId="1" applyNumberFormat="1" applyFont="1" applyFill="1" applyBorder="1" applyAlignment="1">
      <alignment horizontal="center"/>
    </xf>
    <xf numFmtId="164" fontId="52" fillId="2" borderId="2" xfId="1" applyNumberFormat="1" applyFont="1" applyFill="1" applyBorder="1" applyAlignment="1">
      <alignment horizontal="center"/>
    </xf>
    <xf numFmtId="0" fontId="52" fillId="2" borderId="2" xfId="0" applyFont="1" applyFill="1" applyBorder="1" applyAlignment="1">
      <alignment horizontal="center" vertical="center"/>
    </xf>
    <xf numFmtId="0" fontId="52" fillId="2" borderId="2" xfId="0" applyFont="1" applyFill="1" applyBorder="1" applyAlignment="1">
      <alignment vertical="center"/>
    </xf>
    <xf numFmtId="14" fontId="52" fillId="2" borderId="2" xfId="0" applyNumberFormat="1" applyFont="1" applyFill="1" applyBorder="1" applyAlignment="1">
      <alignment horizontal="right" vertical="center"/>
    </xf>
    <xf numFmtId="164" fontId="52" fillId="2" borderId="2" xfId="1" applyNumberFormat="1" applyFont="1" applyFill="1" applyBorder="1" applyAlignment="1">
      <alignment horizontal="right" vertical="center"/>
    </xf>
    <xf numFmtId="14" fontId="52" fillId="2" borderId="2" xfId="0" applyNumberFormat="1" applyFont="1" applyFill="1" applyBorder="1" applyAlignment="1">
      <alignment horizontal="right"/>
    </xf>
    <xf numFmtId="164" fontId="52" fillId="2" borderId="2" xfId="1" applyNumberFormat="1" applyFont="1" applyFill="1" applyBorder="1" applyAlignment="1">
      <alignment horizontal="right"/>
    </xf>
    <xf numFmtId="14" fontId="52" fillId="2" borderId="2" xfId="0" applyNumberFormat="1" applyFont="1" applyFill="1" applyBorder="1" applyAlignment="1">
      <alignment horizontal="center" vertical="center"/>
    </xf>
    <xf numFmtId="164" fontId="52" fillId="2" borderId="2" xfId="1" applyNumberFormat="1" applyFont="1" applyFill="1" applyBorder="1" applyAlignment="1">
      <alignment horizontal="center" vertical="center"/>
    </xf>
    <xf numFmtId="14" fontId="52" fillId="2" borderId="2" xfId="0" applyNumberFormat="1" applyFont="1" applyFill="1" applyBorder="1" applyAlignment="1">
      <alignment horizontal="left" vertical="center" wrapText="1"/>
    </xf>
    <xf numFmtId="0" fontId="53" fillId="2" borderId="0" xfId="0" applyFont="1" applyFill="1" applyAlignment="1">
      <alignment vertical="center"/>
    </xf>
    <xf numFmtId="0" fontId="53" fillId="2" borderId="0" xfId="0" applyFont="1" applyFill="1" applyAlignment="1">
      <alignment horizontal="left" vertical="center"/>
    </xf>
    <xf numFmtId="0" fontId="54" fillId="22" borderId="1" xfId="0" applyFont="1" applyFill="1" applyBorder="1"/>
    <xf numFmtId="0" fontId="54" fillId="22" borderId="2" xfId="0" applyFont="1" applyFill="1" applyBorder="1"/>
    <xf numFmtId="0" fontId="52" fillId="2" borderId="2" xfId="0" applyFont="1" applyFill="1" applyBorder="1" applyAlignment="1">
      <alignment horizontal="left" vertical="center"/>
    </xf>
    <xf numFmtId="0" fontId="52" fillId="2" borderId="2" xfId="0" applyFont="1" applyFill="1" applyBorder="1" applyAlignment="1">
      <alignment vertical="center" wrapText="1"/>
    </xf>
    <xf numFmtId="0" fontId="52" fillId="24" borderId="2" xfId="0" applyFont="1" applyFill="1" applyBorder="1" applyAlignment="1">
      <alignment horizontal="left" vertical="center"/>
    </xf>
    <xf numFmtId="0" fontId="52" fillId="24" borderId="2" xfId="0" applyFont="1" applyFill="1" applyBorder="1" applyAlignment="1">
      <alignment horizontal="left"/>
    </xf>
    <xf numFmtId="10" fontId="52" fillId="24" borderId="2" xfId="0" applyNumberFormat="1" applyFont="1" applyFill="1" applyBorder="1" applyAlignment="1">
      <alignment horizontal="center"/>
    </xf>
    <xf numFmtId="0" fontId="55" fillId="25" borderId="0" xfId="0" applyFont="1" applyFill="1"/>
    <xf numFmtId="9" fontId="52" fillId="24" borderId="2" xfId="0" applyNumberFormat="1" applyFont="1" applyFill="1" applyBorder="1" applyAlignment="1">
      <alignment horizontal="center"/>
    </xf>
    <xf numFmtId="9" fontId="52" fillId="24" borderId="2" xfId="0" applyNumberFormat="1" applyFont="1" applyFill="1" applyBorder="1" applyAlignment="1">
      <alignment horizontal="center" vertical="center"/>
    </xf>
    <xf numFmtId="0" fontId="52" fillId="24" borderId="2" xfId="0" applyFont="1" applyFill="1" applyBorder="1"/>
    <xf numFmtId="0" fontId="52" fillId="24" borderId="2" xfId="0" applyFont="1" applyFill="1" applyBorder="1" applyAlignment="1">
      <alignment horizontal="center"/>
    </xf>
    <xf numFmtId="9" fontId="52" fillId="2" borderId="2" xfId="0" applyNumberFormat="1" applyFont="1" applyFill="1" applyBorder="1" applyAlignment="1">
      <alignment horizontal="center" vertical="center"/>
    </xf>
    <xf numFmtId="0" fontId="52" fillId="2" borderId="1" xfId="0" applyFont="1" applyFill="1" applyBorder="1" applyAlignment="1">
      <alignment horizontal="left" vertical="center" wrapText="1"/>
    </xf>
    <xf numFmtId="0" fontId="55" fillId="0" borderId="0" xfId="0" applyFont="1" applyAlignment="1">
      <alignment horizontal="center" vertical="center"/>
    </xf>
    <xf numFmtId="0" fontId="52" fillId="2" borderId="2" xfId="0" applyFont="1" applyFill="1" applyBorder="1" applyAlignment="1">
      <alignment wrapText="1"/>
    </xf>
    <xf numFmtId="0" fontId="55" fillId="0" borderId="0" xfId="0" applyFont="1"/>
    <xf numFmtId="0" fontId="52" fillId="2" borderId="2" xfId="0" applyFont="1" applyFill="1" applyBorder="1" applyAlignment="1">
      <alignment horizontal="left"/>
    </xf>
    <xf numFmtId="9" fontId="52" fillId="2" borderId="2" xfId="0" applyNumberFormat="1" applyFont="1" applyFill="1" applyBorder="1" applyAlignment="1">
      <alignment horizontal="center"/>
    </xf>
    <xf numFmtId="0" fontId="52" fillId="2" borderId="2" xfId="0" applyFont="1" applyFill="1" applyBorder="1" applyAlignment="1">
      <alignment horizontal="center" wrapText="1"/>
    </xf>
    <xf numFmtId="10" fontId="52" fillId="2" borderId="2" xfId="0" applyNumberFormat="1" applyFont="1" applyFill="1" applyBorder="1" applyAlignment="1">
      <alignment horizontal="center"/>
    </xf>
    <xf numFmtId="0" fontId="52" fillId="0" borderId="2" xfId="0" applyFont="1" applyBorder="1" applyAlignment="1">
      <alignment horizontal="center" vertical="center"/>
    </xf>
    <xf numFmtId="0" fontId="10" fillId="2" borderId="29" xfId="0" applyFont="1" applyFill="1" applyBorder="1" applyAlignment="1">
      <alignment horizontal="center"/>
    </xf>
    <xf numFmtId="0" fontId="10" fillId="2" borderId="29" xfId="0" applyFont="1" applyFill="1" applyBorder="1"/>
    <xf numFmtId="0" fontId="54" fillId="22" borderId="1" xfId="0" applyFont="1" applyFill="1" applyBorder="1" applyAlignment="1">
      <alignment horizontal="center"/>
    </xf>
    <xf numFmtId="0" fontId="54" fillId="22" borderId="2" xfId="0" applyFont="1" applyFill="1" applyBorder="1" applyAlignment="1">
      <alignment horizontal="center"/>
    </xf>
    <xf numFmtId="0" fontId="0" fillId="4" borderId="1" xfId="0" applyFill="1" applyBorder="1"/>
    <xf numFmtId="0" fontId="0" fillId="4" borderId="2" xfId="0" applyFill="1" applyBorder="1"/>
    <xf numFmtId="0" fontId="37" fillId="0" borderId="0" xfId="0" applyFont="1"/>
    <xf numFmtId="0" fontId="40" fillId="3" borderId="0" xfId="0" applyFont="1" applyFill="1"/>
    <xf numFmtId="0" fontId="37" fillId="0" borderId="12" xfId="0" applyFont="1" applyBorder="1"/>
    <xf numFmtId="165" fontId="37" fillId="0" borderId="12" xfId="1" applyFont="1" applyBorder="1"/>
    <xf numFmtId="0" fontId="45" fillId="0" borderId="12" xfId="0" applyFont="1" applyBorder="1"/>
    <xf numFmtId="165" fontId="45" fillId="0" borderId="12" xfId="1" applyFont="1" applyBorder="1"/>
    <xf numFmtId="164" fontId="37" fillId="0" borderId="12" xfId="1" applyNumberFormat="1" applyFont="1" applyBorder="1"/>
    <xf numFmtId="164" fontId="45" fillId="0" borderId="12" xfId="1" applyNumberFormat="1" applyFont="1" applyBorder="1"/>
    <xf numFmtId="0" fontId="7" fillId="2" borderId="0" xfId="0" applyFont="1" applyFill="1" applyAlignment="1">
      <alignment horizontal="left"/>
    </xf>
    <xf numFmtId="0" fontId="57" fillId="2" borderId="0" xfId="3" applyFont="1" applyFill="1" applyAlignment="1">
      <alignment vertical="center"/>
    </xf>
    <xf numFmtId="164" fontId="10" fillId="2" borderId="2" xfId="5" applyNumberFormat="1" applyFont="1" applyFill="1" applyBorder="1" applyAlignment="1">
      <alignment horizontal="center" vertical="center" wrapText="1"/>
    </xf>
    <xf numFmtId="164" fontId="9" fillId="4" borderId="1" xfId="6" applyNumberFormat="1" applyFont="1" applyFill="1" applyBorder="1" applyAlignment="1" applyProtection="1">
      <alignment horizontal="left" vertical="center"/>
    </xf>
    <xf numFmtId="0" fontId="10" fillId="2" borderId="2" xfId="6" applyFont="1" applyFill="1" applyBorder="1" applyAlignment="1" applyProtection="1">
      <alignment vertical="center" wrapText="1"/>
    </xf>
    <xf numFmtId="164" fontId="9" fillId="4" borderId="2" xfId="0" applyNumberFormat="1" applyFont="1" applyFill="1" applyBorder="1"/>
    <xf numFmtId="0" fontId="10" fillId="4" borderId="2" xfId="0" applyFont="1" applyFill="1" applyBorder="1"/>
    <xf numFmtId="0" fontId="10" fillId="4" borderId="1" xfId="0" applyFont="1" applyFill="1" applyBorder="1"/>
    <xf numFmtId="0" fontId="13" fillId="2" borderId="1" xfId="6" applyFont="1" applyFill="1" applyBorder="1" applyAlignment="1" applyProtection="1">
      <alignment vertical="center" wrapText="1"/>
    </xf>
    <xf numFmtId="0" fontId="13" fillId="2" borderId="29" xfId="6" applyFont="1" applyFill="1" applyBorder="1" applyAlignment="1" applyProtection="1">
      <alignment vertical="center" wrapText="1"/>
    </xf>
    <xf numFmtId="0" fontId="60" fillId="0" borderId="0" xfId="0" applyFont="1"/>
    <xf numFmtId="0" fontId="61" fillId="0" borderId="0" xfId="0" applyFont="1"/>
    <xf numFmtId="173" fontId="0" fillId="0" borderId="0" xfId="0" applyNumberFormat="1"/>
    <xf numFmtId="0" fontId="50" fillId="28" borderId="35" xfId="0" applyFont="1" applyFill="1" applyBorder="1"/>
    <xf numFmtId="173" fontId="50" fillId="28" borderId="35" xfId="0" applyNumberFormat="1" applyFont="1" applyFill="1" applyBorder="1"/>
    <xf numFmtId="0" fontId="10" fillId="0" borderId="0" xfId="0" applyFont="1" applyAlignment="1">
      <alignment horizontal="left"/>
    </xf>
    <xf numFmtId="173" fontId="10" fillId="0" borderId="0" xfId="0" applyNumberFormat="1" applyFont="1"/>
    <xf numFmtId="0" fontId="50" fillId="29" borderId="36" xfId="0" applyFont="1" applyFill="1" applyBorder="1" applyAlignment="1">
      <alignment horizontal="left"/>
    </xf>
    <xf numFmtId="173" fontId="50" fillId="29" borderId="36" xfId="0" applyNumberFormat="1" applyFont="1" applyFill="1" applyBorder="1"/>
    <xf numFmtId="0" fontId="62" fillId="0" borderId="0" xfId="0" applyFont="1"/>
    <xf numFmtId="0" fontId="63" fillId="0" borderId="32" xfId="0" applyFont="1" applyBorder="1" applyAlignment="1">
      <alignment vertical="center"/>
    </xf>
    <xf numFmtId="0" fontId="64" fillId="0" borderId="32" xfId="0" applyFont="1" applyBorder="1"/>
    <xf numFmtId="0" fontId="64" fillId="0" borderId="0" xfId="0" applyFont="1"/>
    <xf numFmtId="14" fontId="64" fillId="0" borderId="32" xfId="0" applyNumberFormat="1" applyFont="1" applyBorder="1"/>
    <xf numFmtId="3" fontId="64" fillId="0" borderId="32" xfId="0" applyNumberFormat="1" applyFont="1" applyBorder="1"/>
    <xf numFmtId="0" fontId="63" fillId="0" borderId="32" xfId="0" applyFont="1" applyBorder="1"/>
    <xf numFmtId="3" fontId="63" fillId="0" borderId="32" xfId="0" applyNumberFormat="1" applyFont="1" applyBorder="1"/>
    <xf numFmtId="0" fontId="52" fillId="30" borderId="2" xfId="0" applyFont="1" applyFill="1" applyBorder="1" applyAlignment="1">
      <alignment horizontal="center" vertical="center" wrapText="1"/>
    </xf>
    <xf numFmtId="0" fontId="12" fillId="30" borderId="2" xfId="0" applyFont="1" applyFill="1" applyBorder="1" applyAlignment="1">
      <alignment horizontal="center" vertical="center" wrapText="1"/>
    </xf>
    <xf numFmtId="0" fontId="12" fillId="30" borderId="2" xfId="0" applyFont="1" applyFill="1" applyBorder="1" applyAlignment="1">
      <alignment horizontal="center" vertical="center"/>
    </xf>
    <xf numFmtId="0" fontId="12" fillId="30" borderId="29" xfId="0" applyFont="1" applyFill="1" applyBorder="1" applyAlignment="1">
      <alignment horizontal="center" vertical="center"/>
    </xf>
    <xf numFmtId="0" fontId="52" fillId="25" borderId="2" xfId="0" applyFont="1" applyFill="1" applyBorder="1" applyAlignment="1">
      <alignment horizontal="center" vertical="center"/>
    </xf>
    <xf numFmtId="0" fontId="12" fillId="25" borderId="2" xfId="0" applyFont="1" applyFill="1" applyBorder="1" applyAlignment="1">
      <alignment horizontal="center" vertical="center" wrapText="1"/>
    </xf>
    <xf numFmtId="0" fontId="52" fillId="25" borderId="2" xfId="0" applyFont="1" applyFill="1" applyBorder="1" applyAlignment="1">
      <alignment horizontal="center" vertical="center" wrapText="1"/>
    </xf>
    <xf numFmtId="0" fontId="12" fillId="25" borderId="29" xfId="0" applyFont="1" applyFill="1" applyBorder="1" applyAlignment="1">
      <alignment horizontal="center" vertical="center" wrapText="1"/>
    </xf>
    <xf numFmtId="0" fontId="52" fillId="25" borderId="29" xfId="0" applyFont="1" applyFill="1" applyBorder="1" applyAlignment="1">
      <alignment horizontal="center" vertical="center" wrapText="1"/>
    </xf>
    <xf numFmtId="0" fontId="50" fillId="22" borderId="1" xfId="0" applyFont="1" applyFill="1" applyBorder="1" applyAlignment="1">
      <alignment horizontal="center" vertical="center"/>
    </xf>
    <xf numFmtId="0" fontId="53" fillId="2" borderId="0" xfId="6" applyFont="1" applyFill="1" applyAlignment="1" applyProtection="1">
      <alignment vertical="center"/>
    </xf>
    <xf numFmtId="0" fontId="53" fillId="2" borderId="0" xfId="7" applyFont="1" applyFill="1" applyAlignment="1" applyProtection="1">
      <alignment vertical="center"/>
    </xf>
    <xf numFmtId="0" fontId="53" fillId="2" borderId="0" xfId="6" applyFont="1" applyFill="1" applyAlignment="1" applyProtection="1">
      <alignment horizontal="left" vertical="center"/>
    </xf>
    <xf numFmtId="0" fontId="66" fillId="0" borderId="0" xfId="0" applyFont="1" applyAlignment="1">
      <alignment horizontal="right" vertical="center"/>
    </xf>
    <xf numFmtId="0" fontId="65" fillId="0" borderId="0" xfId="0" applyFont="1" applyAlignment="1">
      <alignment vertical="center"/>
    </xf>
    <xf numFmtId="0" fontId="66" fillId="0" borderId="0" xfId="0" applyFont="1" applyAlignment="1">
      <alignment horizontal="left" vertical="center" wrapText="1"/>
    </xf>
    <xf numFmtId="0" fontId="66" fillId="0" borderId="0" xfId="0" applyFont="1" applyAlignment="1">
      <alignment horizontal="center" vertical="center"/>
    </xf>
    <xf numFmtId="174" fontId="67" fillId="0" borderId="0" xfId="1" applyNumberFormat="1" applyFont="1" applyFill="1" applyBorder="1" applyAlignment="1"/>
    <xf numFmtId="0" fontId="32" fillId="31" borderId="0" xfId="0" applyFont="1" applyFill="1" applyAlignment="1">
      <alignment horizontal="center" vertical="center"/>
    </xf>
    <xf numFmtId="0" fontId="66" fillId="32" borderId="0" xfId="0" applyFont="1" applyFill="1" applyAlignment="1">
      <alignment vertical="center"/>
    </xf>
    <xf numFmtId="175" fontId="65" fillId="32" borderId="0" xfId="9" applyNumberFormat="1" applyFont="1" applyFill="1" applyBorder="1" applyAlignment="1">
      <alignment vertical="center"/>
    </xf>
    <xf numFmtId="0" fontId="66" fillId="0" borderId="0" xfId="0" applyFont="1" applyAlignment="1">
      <alignment vertical="center"/>
    </xf>
    <xf numFmtId="0" fontId="32" fillId="31" borderId="40" xfId="0" applyFont="1" applyFill="1" applyBorder="1" applyAlignment="1">
      <alignment horizontal="center" vertical="center"/>
    </xf>
    <xf numFmtId="0" fontId="66" fillId="32" borderId="30" xfId="0" applyFont="1" applyFill="1" applyBorder="1" applyAlignment="1">
      <alignment vertical="center"/>
    </xf>
    <xf numFmtId="0" fontId="66" fillId="0" borderId="0" xfId="0" applyFont="1" applyAlignment="1">
      <alignment horizontal="left" vertical="center"/>
    </xf>
    <xf numFmtId="175" fontId="66" fillId="32" borderId="0" xfId="0" applyNumberFormat="1" applyFont="1" applyFill="1" applyAlignment="1">
      <alignment vertical="center"/>
    </xf>
    <xf numFmtId="0" fontId="68" fillId="27" borderId="0" xfId="0" applyFont="1" applyFill="1"/>
    <xf numFmtId="175" fontId="69" fillId="27" borderId="0" xfId="0" applyNumberFormat="1" applyFont="1" applyFill="1"/>
    <xf numFmtId="0" fontId="37" fillId="2" borderId="0" xfId="6" applyFont="1" applyFill="1" applyProtection="1"/>
    <xf numFmtId="0" fontId="37" fillId="2" borderId="0" xfId="6" applyFont="1" applyFill="1" applyAlignment="1" applyProtection="1">
      <alignment horizontal="left"/>
    </xf>
    <xf numFmtId="0" fontId="70" fillId="2" borderId="0" xfId="3" applyFont="1" applyFill="1" applyAlignment="1">
      <alignment vertical="center"/>
    </xf>
    <xf numFmtId="175" fontId="65" fillId="33" borderId="0" xfId="9" applyNumberFormat="1" applyFont="1" applyFill="1" applyBorder="1" applyAlignment="1">
      <alignment vertical="center"/>
    </xf>
    <xf numFmtId="0" fontId="65" fillId="26" borderId="0" xfId="0" applyFont="1" applyFill="1" applyAlignment="1">
      <alignment vertical="center"/>
    </xf>
    <xf numFmtId="0" fontId="65" fillId="33" borderId="0" xfId="9" applyFont="1" applyFill="1" applyBorder="1" applyAlignment="1">
      <alignment vertical="center"/>
    </xf>
    <xf numFmtId="0" fontId="32" fillId="34" borderId="41" xfId="0" applyFont="1" applyFill="1" applyBorder="1" applyAlignment="1">
      <alignment vertical="center" wrapText="1"/>
    </xf>
    <xf numFmtId="0" fontId="48" fillId="0" borderId="0" xfId="0" applyFont="1"/>
    <xf numFmtId="0" fontId="11" fillId="0" borderId="42" xfId="0" applyFont="1" applyBorder="1" applyAlignment="1">
      <alignment vertical="center" wrapText="1"/>
    </xf>
    <xf numFmtId="0" fontId="72" fillId="0" borderId="42" xfId="3" applyFont="1" applyBorder="1" applyAlignment="1">
      <alignment vertical="center" wrapText="1"/>
    </xf>
    <xf numFmtId="0" fontId="71" fillId="0" borderId="42" xfId="0" applyFont="1" applyBorder="1" applyAlignment="1">
      <alignment vertical="center" wrapText="1"/>
    </xf>
    <xf numFmtId="0" fontId="74" fillId="34" borderId="44" xfId="0" applyFont="1" applyFill="1" applyBorder="1" applyAlignment="1">
      <alignment vertical="center" wrapText="1"/>
    </xf>
    <xf numFmtId="0" fontId="74" fillId="34" borderId="45" xfId="0" applyFont="1" applyFill="1" applyBorder="1" applyAlignment="1">
      <alignment vertical="center" wrapText="1"/>
    </xf>
    <xf numFmtId="0" fontId="77" fillId="36" borderId="49" xfId="0" applyFont="1" applyFill="1" applyBorder="1" applyAlignment="1">
      <alignment horizontal="justify" vertical="center" wrapText="1"/>
    </xf>
    <xf numFmtId="0" fontId="77" fillId="36" borderId="48" xfId="0" applyFont="1" applyFill="1" applyBorder="1" applyAlignment="1">
      <alignment horizontal="justify" vertical="center" wrapText="1"/>
    </xf>
    <xf numFmtId="0" fontId="76" fillId="36" borderId="48" xfId="0" applyFont="1" applyFill="1" applyBorder="1" applyAlignment="1">
      <alignment vertical="center" wrapText="1"/>
    </xf>
    <xf numFmtId="0" fontId="79" fillId="0" borderId="49" xfId="0" applyFont="1" applyBorder="1" applyAlignment="1">
      <alignment horizontal="justify" vertical="center" wrapText="1"/>
    </xf>
    <xf numFmtId="0" fontId="77" fillId="0" borderId="49" xfId="0" applyFont="1" applyBorder="1" applyAlignment="1">
      <alignment horizontal="justify" vertical="center" wrapText="1"/>
    </xf>
    <xf numFmtId="0" fontId="77" fillId="0" borderId="48" xfId="0" applyFont="1" applyBorder="1" applyAlignment="1">
      <alignment horizontal="justify" vertical="center" wrapText="1"/>
    </xf>
    <xf numFmtId="0" fontId="76" fillId="0" borderId="48" xfId="0" applyFont="1" applyBorder="1" applyAlignment="1">
      <alignment vertical="center" wrapText="1"/>
    </xf>
    <xf numFmtId="0" fontId="32" fillId="34" borderId="51" xfId="0" applyFont="1" applyFill="1" applyBorder="1" applyAlignment="1">
      <alignment vertical="center" wrapText="1"/>
    </xf>
    <xf numFmtId="0" fontId="81" fillId="0" borderId="25" xfId="0" applyFont="1" applyBorder="1" applyAlignment="1">
      <alignment vertical="center" wrapText="1"/>
    </xf>
    <xf numFmtId="0" fontId="76" fillId="37" borderId="25" xfId="0" applyFont="1" applyFill="1" applyBorder="1" applyAlignment="1">
      <alignment vertical="center"/>
    </xf>
    <xf numFmtId="0" fontId="81" fillId="0" borderId="25" xfId="0" applyFont="1" applyBorder="1" applyAlignment="1">
      <alignment vertical="center"/>
    </xf>
    <xf numFmtId="14" fontId="81" fillId="0" borderId="25" xfId="0" applyNumberFormat="1" applyFont="1" applyBorder="1" applyAlignment="1">
      <alignment horizontal="center" vertical="center"/>
    </xf>
    <xf numFmtId="0" fontId="81" fillId="0" borderId="25" xfId="0" applyFont="1" applyBorder="1" applyAlignment="1">
      <alignment horizontal="center" vertical="center"/>
    </xf>
    <xf numFmtId="0" fontId="77" fillId="0" borderId="25" xfId="0" applyFont="1" applyBorder="1" applyAlignment="1">
      <alignment vertical="center" wrapText="1"/>
    </xf>
    <xf numFmtId="3" fontId="81" fillId="0" borderId="25" xfId="0" applyNumberFormat="1" applyFont="1" applyBorder="1" applyAlignment="1">
      <alignment vertical="center" wrapText="1"/>
    </xf>
    <xf numFmtId="3" fontId="81" fillId="0" borderId="25" xfId="0" applyNumberFormat="1" applyFont="1" applyBorder="1" applyAlignment="1">
      <alignment vertical="center"/>
    </xf>
    <xf numFmtId="3" fontId="81" fillId="0" borderId="25" xfId="0" applyNumberFormat="1" applyFont="1" applyBorder="1" applyAlignment="1">
      <alignment horizontal="left" vertical="center"/>
    </xf>
    <xf numFmtId="0" fontId="81" fillId="0" borderId="25" xfId="0" quotePrefix="1" applyFont="1" applyBorder="1" applyAlignment="1">
      <alignment vertical="center" wrapText="1"/>
    </xf>
    <xf numFmtId="0" fontId="83" fillId="0" borderId="52" xfId="0" applyFont="1" applyBorder="1" applyAlignment="1">
      <alignment horizontal="center" vertical="center"/>
    </xf>
    <xf numFmtId="0" fontId="84" fillId="35" borderId="51" xfId="0" applyFont="1" applyFill="1" applyBorder="1" applyAlignment="1">
      <alignment vertical="center"/>
    </xf>
    <xf numFmtId="0" fontId="11" fillId="0" borderId="52" xfId="0" applyFont="1" applyBorder="1" applyAlignment="1">
      <alignment vertical="center" wrapText="1"/>
    </xf>
    <xf numFmtId="0" fontId="85" fillId="27" borderId="52" xfId="0" applyFont="1" applyFill="1" applyBorder="1" applyAlignment="1">
      <alignment vertical="center"/>
    </xf>
    <xf numFmtId="0" fontId="86" fillId="27" borderId="52" xfId="0" applyFont="1" applyFill="1" applyBorder="1" applyAlignment="1">
      <alignment vertical="center"/>
    </xf>
    <xf numFmtId="0" fontId="32" fillId="27" borderId="52" xfId="0" applyFont="1" applyFill="1" applyBorder="1" applyAlignment="1">
      <alignment vertical="center" wrapText="1"/>
    </xf>
    <xf numFmtId="0" fontId="85" fillId="0" borderId="52" xfId="0" applyFont="1" applyBorder="1" applyAlignment="1">
      <alignment vertical="center"/>
    </xf>
    <xf numFmtId="0" fontId="84" fillId="35" borderId="52" xfId="0" applyFont="1" applyFill="1" applyBorder="1" applyAlignment="1">
      <alignment vertical="center"/>
    </xf>
    <xf numFmtId="0" fontId="71" fillId="0" borderId="52" xfId="0" applyFont="1" applyBorder="1" applyAlignment="1">
      <alignment horizontal="center" vertical="center"/>
    </xf>
    <xf numFmtId="0" fontId="71" fillId="0" borderId="52" xfId="0" applyFont="1" applyBorder="1" applyAlignment="1">
      <alignment vertical="center" wrapText="1"/>
    </xf>
    <xf numFmtId="0" fontId="87" fillId="0" borderId="52" xfId="0" applyFont="1" applyBorder="1" applyAlignment="1">
      <alignment horizontal="center" vertical="center"/>
    </xf>
    <xf numFmtId="0" fontId="84" fillId="27" borderId="52" xfId="0" applyFont="1" applyFill="1" applyBorder="1" applyAlignment="1">
      <alignment vertical="center"/>
    </xf>
    <xf numFmtId="0" fontId="11" fillId="0" borderId="52" xfId="0" applyFont="1" applyBorder="1" applyAlignment="1">
      <alignment horizontal="center" vertical="center"/>
    </xf>
    <xf numFmtId="0" fontId="85" fillId="38" borderId="52" xfId="0" applyFont="1" applyFill="1" applyBorder="1" applyAlignment="1">
      <alignment vertical="center"/>
    </xf>
    <xf numFmtId="0" fontId="84" fillId="38" borderId="52" xfId="0" applyFont="1" applyFill="1" applyBorder="1" applyAlignment="1">
      <alignment vertical="center"/>
    </xf>
    <xf numFmtId="0" fontId="71" fillId="38" borderId="52" xfId="0" applyFont="1" applyFill="1" applyBorder="1" applyAlignment="1">
      <alignment vertical="center" wrapText="1"/>
    </xf>
    <xf numFmtId="0" fontId="71" fillId="38" borderId="52" xfId="0" applyFont="1" applyFill="1" applyBorder="1" applyAlignment="1">
      <alignment vertical="center"/>
    </xf>
    <xf numFmtId="0" fontId="32" fillId="27" borderId="52" xfId="0" applyFont="1" applyFill="1" applyBorder="1" applyAlignment="1">
      <alignment vertical="center"/>
    </xf>
    <xf numFmtId="0" fontId="32" fillId="34" borderId="52" xfId="0" applyFont="1" applyFill="1" applyBorder="1" applyAlignment="1">
      <alignment horizontal="center" vertical="center"/>
    </xf>
    <xf numFmtId="0" fontId="32" fillId="34" borderId="52" xfId="0" applyFont="1" applyFill="1" applyBorder="1" applyAlignment="1">
      <alignment vertical="center"/>
    </xf>
    <xf numFmtId="0" fontId="32" fillId="34" borderId="52" xfId="0" applyFont="1" applyFill="1" applyBorder="1" applyAlignment="1">
      <alignment vertical="center" wrapText="1"/>
    </xf>
    <xf numFmtId="0" fontId="85" fillId="0" borderId="52" xfId="0" applyFont="1" applyBorder="1" applyAlignment="1">
      <alignment vertical="center" wrapText="1"/>
    </xf>
    <xf numFmtId="0" fontId="71" fillId="0" borderId="52" xfId="0" applyFont="1" applyBorder="1" applyAlignment="1">
      <alignment vertical="center"/>
    </xf>
    <xf numFmtId="0" fontId="90" fillId="0" borderId="0" xfId="10" applyFont="1" applyAlignment="1">
      <alignment vertical="center" wrapText="1"/>
    </xf>
    <xf numFmtId="176" fontId="91" fillId="0" borderId="0" xfId="1" applyNumberFormat="1" applyFont="1" applyFill="1" applyBorder="1" applyAlignment="1">
      <alignment vertical="center" wrapText="1"/>
    </xf>
    <xf numFmtId="176" fontId="89" fillId="34" borderId="0" xfId="1" applyNumberFormat="1" applyFont="1" applyFill="1" applyBorder="1" applyAlignment="1">
      <alignment horizontal="center" vertical="center" wrapText="1"/>
    </xf>
    <xf numFmtId="0" fontId="94" fillId="0" borderId="0" xfId="10" applyFont="1" applyAlignment="1">
      <alignment vertical="center" wrapText="1"/>
    </xf>
    <xf numFmtId="0" fontId="89" fillId="27" borderId="0" xfId="0" applyFont="1" applyFill="1"/>
    <xf numFmtId="165" fontId="89" fillId="27" borderId="0" xfId="1" applyFont="1" applyFill="1"/>
    <xf numFmtId="0" fontId="95" fillId="27" borderId="0" xfId="0" applyFont="1" applyFill="1" applyAlignment="1">
      <alignment vertical="center"/>
    </xf>
    <xf numFmtId="0" fontId="96" fillId="27" borderId="0" xfId="0" applyFont="1" applyFill="1"/>
    <xf numFmtId="10" fontId="89" fillId="27" borderId="0" xfId="1" applyNumberFormat="1" applyFont="1" applyFill="1"/>
    <xf numFmtId="0" fontId="89" fillId="34" borderId="0" xfId="10" applyFont="1" applyFill="1" applyAlignment="1">
      <alignment horizontal="center" vertical="center" wrapText="1"/>
    </xf>
    <xf numFmtId="0" fontId="90" fillId="0" borderId="53" xfId="10" applyFont="1" applyBorder="1" applyAlignment="1">
      <alignment vertical="center" wrapText="1"/>
    </xf>
    <xf numFmtId="0" fontId="90" fillId="0" borderId="53" xfId="10" applyFont="1" applyBorder="1" applyAlignment="1">
      <alignment vertical="center"/>
    </xf>
    <xf numFmtId="0" fontId="90" fillId="30" borderId="53" xfId="10" applyFont="1" applyFill="1" applyBorder="1" applyAlignment="1">
      <alignment vertical="center" wrapText="1"/>
    </xf>
    <xf numFmtId="165" fontId="90" fillId="0" borderId="53" xfId="1" applyFont="1" applyFill="1" applyBorder="1" applyAlignment="1">
      <alignment vertical="center" wrapText="1"/>
    </xf>
    <xf numFmtId="176" fontId="91" fillId="0" borderId="53" xfId="1" applyNumberFormat="1" applyFont="1" applyFill="1" applyBorder="1" applyAlignment="1">
      <alignment vertical="center" wrapText="1"/>
    </xf>
    <xf numFmtId="173" fontId="90" fillId="0" borderId="53" xfId="1" applyNumberFormat="1" applyFont="1" applyFill="1" applyBorder="1" applyAlignment="1">
      <alignment vertical="center" wrapText="1"/>
    </xf>
    <xf numFmtId="176" fontId="90" fillId="0" borderId="53" xfId="1" applyNumberFormat="1" applyFont="1" applyFill="1" applyBorder="1" applyAlignment="1">
      <alignment vertical="center" wrapText="1"/>
    </xf>
    <xf numFmtId="0" fontId="90" fillId="39" borderId="53" xfId="10" applyFont="1" applyFill="1" applyBorder="1" applyAlignment="1">
      <alignment vertical="center" wrapText="1"/>
    </xf>
    <xf numFmtId="4" fontId="92" fillId="36" borderId="53" xfId="0" applyNumberFormat="1" applyFont="1" applyFill="1" applyBorder="1" applyAlignment="1">
      <alignment horizontal="right" vertical="center"/>
    </xf>
    <xf numFmtId="0" fontId="92" fillId="0" borderId="53" xfId="0" applyFont="1" applyBorder="1" applyAlignment="1">
      <alignment vertical="center"/>
    </xf>
    <xf numFmtId="0" fontId="92" fillId="0" borderId="53" xfId="0" applyFont="1" applyBorder="1" applyAlignment="1">
      <alignment horizontal="right" vertical="center"/>
    </xf>
    <xf numFmtId="0" fontId="92" fillId="0" borderId="53" xfId="0" applyFont="1" applyBorder="1" applyAlignment="1">
      <alignment vertical="center" wrapText="1"/>
    </xf>
    <xf numFmtId="4" fontId="92" fillId="0" borderId="53" xfId="0" applyNumberFormat="1" applyFont="1" applyBorder="1" applyAlignment="1">
      <alignment horizontal="right" vertical="center"/>
    </xf>
    <xf numFmtId="177" fontId="93" fillId="0" borderId="53" xfId="1" applyNumberFormat="1" applyFont="1" applyBorder="1" applyAlignment="1">
      <alignment vertical="center"/>
    </xf>
    <xf numFmtId="176" fontId="90" fillId="40" borderId="53" xfId="1" applyNumberFormat="1" applyFont="1" applyFill="1" applyBorder="1" applyAlignment="1">
      <alignment vertical="center" wrapText="1"/>
    </xf>
    <xf numFmtId="177" fontId="81" fillId="0" borderId="53" xfId="1" applyNumberFormat="1" applyFont="1" applyBorder="1" applyAlignment="1">
      <alignment vertical="center"/>
    </xf>
    <xf numFmtId="165" fontId="91" fillId="0" borderId="53" xfId="1" applyFont="1" applyFill="1" applyBorder="1" applyAlignment="1">
      <alignment vertical="center" wrapText="1"/>
    </xf>
    <xf numFmtId="165" fontId="90" fillId="0" borderId="53" xfId="1" applyFont="1" applyBorder="1" applyAlignment="1">
      <alignment vertical="center" wrapText="1"/>
    </xf>
    <xf numFmtId="165" fontId="90" fillId="0" borderId="53" xfId="1" applyFont="1" applyBorder="1" applyAlignment="1">
      <alignment vertical="center"/>
    </xf>
    <xf numFmtId="0" fontId="11" fillId="0" borderId="53" xfId="0" applyFont="1" applyBorder="1" applyAlignment="1">
      <alignment vertical="center" wrapText="1"/>
    </xf>
    <xf numFmtId="178" fontId="91" fillId="0" borderId="53" xfId="1" applyNumberFormat="1" applyFont="1" applyFill="1" applyBorder="1" applyAlignment="1">
      <alignment vertical="center" wrapText="1"/>
    </xf>
    <xf numFmtId="0" fontId="11" fillId="0" borderId="53" xfId="0" applyFont="1" applyBorder="1" applyAlignment="1">
      <alignment vertical="center"/>
    </xf>
    <xf numFmtId="179" fontId="91" fillId="0" borderId="53" xfId="1" applyNumberFormat="1" applyFont="1" applyFill="1" applyBorder="1" applyAlignment="1">
      <alignment vertical="center" wrapText="1"/>
    </xf>
    <xf numFmtId="180" fontId="81" fillId="0" borderId="53" xfId="1" applyNumberFormat="1" applyFont="1" applyBorder="1" applyAlignment="1">
      <alignment vertical="center"/>
    </xf>
    <xf numFmtId="181" fontId="91" fillId="0" borderId="53" xfId="1" applyNumberFormat="1" applyFont="1" applyFill="1" applyBorder="1" applyAlignment="1">
      <alignment vertical="center" wrapText="1"/>
    </xf>
    <xf numFmtId="0" fontId="52" fillId="0" borderId="2" xfId="7" applyFont="1" applyBorder="1" applyAlignment="1">
      <alignment horizontal="center" vertical="center" wrapText="1"/>
    </xf>
    <xf numFmtId="0" fontId="93" fillId="0" borderId="0" xfId="0" applyFont="1"/>
    <xf numFmtId="173" fontId="81" fillId="0" borderId="53" xfId="1" applyNumberFormat="1" applyFont="1" applyFill="1" applyBorder="1"/>
    <xf numFmtId="173" fontId="81" fillId="0" borderId="53" xfId="1" applyNumberFormat="1" applyFont="1" applyFill="1" applyBorder="1" applyAlignment="1">
      <alignment vertical="center"/>
    </xf>
    <xf numFmtId="173" fontId="81" fillId="0" borderId="53" xfId="1" applyNumberFormat="1" applyFont="1" applyFill="1" applyBorder="1" applyAlignment="1">
      <alignment horizontal="right" vertical="center"/>
    </xf>
    <xf numFmtId="164" fontId="89" fillId="27" borderId="0" xfId="1" applyNumberFormat="1" applyFont="1" applyFill="1"/>
    <xf numFmtId="0" fontId="81" fillId="0" borderId="53" xfId="0" applyFont="1" applyBorder="1"/>
    <xf numFmtId="0" fontId="81" fillId="0" borderId="53" xfId="0" applyFont="1" applyBorder="1" applyAlignment="1">
      <alignment vertical="center"/>
    </xf>
    <xf numFmtId="0" fontId="97" fillId="0" borderId="53" xfId="0" applyFont="1" applyBorder="1"/>
    <xf numFmtId="0" fontId="65" fillId="0" borderId="53" xfId="7" applyFont="1" applyBorder="1" applyAlignment="1">
      <alignment horizontal="left" vertical="center"/>
    </xf>
    <xf numFmtId="15" fontId="81" fillId="0" borderId="53" xfId="7" applyNumberFormat="1" applyFont="1" applyBorder="1" applyAlignment="1">
      <alignment horizontal="left" vertical="center"/>
    </xf>
    <xf numFmtId="0" fontId="65" fillId="0" borderId="53" xfId="7" applyFont="1" applyBorder="1"/>
    <xf numFmtId="0" fontId="81" fillId="0" borderId="53" xfId="7" applyFont="1" applyBorder="1" applyAlignment="1">
      <alignment horizontal="left" vertical="center"/>
    </xf>
    <xf numFmtId="0" fontId="11" fillId="0" borderId="53" xfId="0" applyFont="1" applyBorder="1"/>
    <xf numFmtId="0" fontId="65" fillId="0" borderId="53" xfId="9" applyFont="1" applyBorder="1" applyAlignment="1">
      <alignment vertical="center"/>
    </xf>
    <xf numFmtId="173" fontId="48" fillId="0" borderId="53" xfId="1" applyNumberFormat="1" applyFont="1" applyFill="1" applyBorder="1" applyAlignment="1">
      <alignment horizontal="right" vertical="top" wrapText="1"/>
    </xf>
    <xf numFmtId="0" fontId="50" fillId="34" borderId="54" xfId="10" applyFont="1" applyFill="1" applyBorder="1" applyAlignment="1">
      <alignment horizontal="left" vertical="center" wrapText="1"/>
    </xf>
    <xf numFmtId="0" fontId="50" fillId="34" borderId="54" xfId="10" applyFont="1" applyFill="1" applyBorder="1" applyAlignment="1">
      <alignment horizontal="center" vertical="center" wrapText="1"/>
    </xf>
    <xf numFmtId="173" fontId="50" fillId="34" borderId="54" xfId="1" applyNumberFormat="1" applyFont="1" applyFill="1" applyBorder="1" applyAlignment="1">
      <alignment horizontal="center" vertical="center" wrapText="1"/>
    </xf>
    <xf numFmtId="0" fontId="56" fillId="0" borderId="55" xfId="7" applyFont="1" applyBorder="1" applyAlignment="1">
      <alignment horizontal="left" vertical="center"/>
    </xf>
    <xf numFmtId="14" fontId="56" fillId="0" borderId="56" xfId="7" applyNumberFormat="1" applyFont="1" applyBorder="1" applyAlignment="1">
      <alignment horizontal="right" vertical="center"/>
    </xf>
    <xf numFmtId="173" fontId="56" fillId="0" borderId="56" xfId="1" applyNumberFormat="1" applyFont="1" applyFill="1" applyBorder="1" applyAlignment="1">
      <alignment horizontal="right" vertical="center"/>
    </xf>
    <xf numFmtId="0" fontId="56" fillId="0" borderId="56" xfId="7" applyFont="1" applyBorder="1" applyAlignment="1">
      <alignment horizontal="right" vertical="center" wrapText="1"/>
    </xf>
    <xf numFmtId="0" fontId="56" fillId="0" borderId="56" xfId="7" applyFont="1" applyBorder="1" applyAlignment="1">
      <alignment horizontal="left" vertical="center"/>
    </xf>
    <xf numFmtId="165" fontId="56" fillId="0" borderId="56" xfId="1" applyFont="1" applyFill="1" applyBorder="1" applyAlignment="1">
      <alignment horizontal="right" vertical="center"/>
    </xf>
    <xf numFmtId="173" fontId="56" fillId="0" borderId="56" xfId="1" applyNumberFormat="1" applyFont="1" applyFill="1" applyBorder="1" applyAlignment="1">
      <alignment horizontal="left" vertical="center"/>
    </xf>
    <xf numFmtId="173" fontId="56" fillId="0" borderId="56" xfId="1" applyNumberFormat="1" applyFont="1" applyFill="1" applyBorder="1" applyAlignment="1">
      <alignment horizontal="center" vertical="center"/>
    </xf>
    <xf numFmtId="0" fontId="56" fillId="0" borderId="56" xfId="7" applyFont="1" applyBorder="1" applyAlignment="1">
      <alignment vertical="center"/>
    </xf>
    <xf numFmtId="173" fontId="56" fillId="0" borderId="58" xfId="1" applyNumberFormat="1" applyFont="1" applyBorder="1"/>
    <xf numFmtId="0" fontId="56" fillId="0" borderId="59" xfId="7" applyFont="1" applyBorder="1" applyAlignment="1">
      <alignment horizontal="left" vertical="center"/>
    </xf>
    <xf numFmtId="14" fontId="56" fillId="0" borderId="60" xfId="7" applyNumberFormat="1" applyFont="1" applyBorder="1" applyAlignment="1">
      <alignment horizontal="right" vertical="center"/>
    </xf>
    <xf numFmtId="173" fontId="56" fillId="0" borderId="60" xfId="1" applyNumberFormat="1" applyFont="1" applyFill="1" applyBorder="1" applyAlignment="1">
      <alignment horizontal="right" vertical="center"/>
    </xf>
    <xf numFmtId="0" fontId="56" fillId="0" borderId="60" xfId="7" applyFont="1" applyBorder="1" applyAlignment="1">
      <alignment horizontal="right" vertical="center" wrapText="1"/>
    </xf>
    <xf numFmtId="0" fontId="56" fillId="0" borderId="60" xfId="7" applyFont="1" applyBorder="1" applyAlignment="1">
      <alignment horizontal="left" vertical="center"/>
    </xf>
    <xf numFmtId="165" fontId="56" fillId="0" borderId="60" xfId="1" applyFont="1" applyFill="1" applyBorder="1" applyAlignment="1">
      <alignment horizontal="right" vertical="center"/>
    </xf>
    <xf numFmtId="173" fontId="56" fillId="0" borderId="60" xfId="1" applyNumberFormat="1" applyFont="1" applyFill="1" applyBorder="1" applyAlignment="1">
      <alignment horizontal="left" vertical="center"/>
    </xf>
    <xf numFmtId="173" fontId="56" fillId="0" borderId="60" xfId="1" applyNumberFormat="1" applyFont="1" applyFill="1" applyBorder="1" applyAlignment="1">
      <alignment horizontal="center" vertical="center"/>
    </xf>
    <xf numFmtId="0" fontId="56" fillId="0" borderId="60" xfId="7" applyFont="1" applyBorder="1" applyAlignment="1">
      <alignment vertical="center"/>
    </xf>
    <xf numFmtId="173" fontId="56" fillId="0" borderId="61" xfId="1" applyNumberFormat="1" applyFont="1" applyBorder="1"/>
    <xf numFmtId="173" fontId="56" fillId="39" borderId="60" xfId="1" applyNumberFormat="1" applyFont="1" applyFill="1" applyBorder="1" applyAlignment="1">
      <alignment horizontal="center" vertical="center"/>
    </xf>
    <xf numFmtId="173" fontId="56" fillId="26" borderId="60" xfId="1" applyNumberFormat="1" applyFont="1" applyFill="1" applyBorder="1" applyAlignment="1">
      <alignment horizontal="center" vertical="center"/>
    </xf>
    <xf numFmtId="0" fontId="56" fillId="0" borderId="62" xfId="7" applyFont="1" applyBorder="1" applyAlignment="1">
      <alignment horizontal="left" vertical="center"/>
    </xf>
    <xf numFmtId="14" fontId="56" fillId="0" borderId="63" xfId="7" applyNumberFormat="1" applyFont="1" applyBorder="1" applyAlignment="1">
      <alignment horizontal="right" vertical="center"/>
    </xf>
    <xf numFmtId="173" fontId="56" fillId="0" borderId="63" xfId="1" applyNumberFormat="1" applyFont="1" applyFill="1" applyBorder="1" applyAlignment="1">
      <alignment horizontal="right" vertical="center"/>
    </xf>
    <xf numFmtId="0" fontId="56" fillId="0" borderId="63" xfId="7" applyFont="1" applyBorder="1" applyAlignment="1">
      <alignment horizontal="right" vertical="center" wrapText="1"/>
    </xf>
    <xf numFmtId="0" fontId="56" fillId="0" borderId="63" xfId="7" applyFont="1" applyBorder="1" applyAlignment="1">
      <alignment horizontal="left" vertical="center"/>
    </xf>
    <xf numFmtId="165" fontId="56" fillId="0" borderId="63" xfId="1" applyFont="1" applyFill="1" applyBorder="1" applyAlignment="1">
      <alignment horizontal="right" vertical="center"/>
    </xf>
    <xf numFmtId="173" fontId="56" fillId="0" borderId="63" xfId="1" applyNumberFormat="1" applyFont="1" applyFill="1" applyBorder="1" applyAlignment="1">
      <alignment horizontal="left" vertical="center"/>
    </xf>
    <xf numFmtId="0" fontId="56" fillId="0" borderId="63" xfId="7" applyFont="1" applyBorder="1" applyAlignment="1">
      <alignment vertical="center"/>
    </xf>
    <xf numFmtId="173" fontId="56" fillId="0" borderId="64" xfId="1" applyNumberFormat="1" applyFont="1" applyBorder="1"/>
    <xf numFmtId="173" fontId="56" fillId="39" borderId="56" xfId="1" applyNumberFormat="1" applyFont="1" applyFill="1" applyBorder="1" applyAlignment="1">
      <alignment horizontal="center" vertical="center"/>
    </xf>
    <xf numFmtId="173" fontId="56" fillId="26" borderId="56" xfId="1" applyNumberFormat="1" applyFont="1" applyFill="1" applyBorder="1" applyAlignment="1">
      <alignment horizontal="center" vertical="center"/>
    </xf>
    <xf numFmtId="173" fontId="56" fillId="39" borderId="63" xfId="1" applyNumberFormat="1" applyFont="1" applyFill="1" applyBorder="1" applyAlignment="1">
      <alignment horizontal="center" vertical="center"/>
    </xf>
    <xf numFmtId="173" fontId="56" fillId="26" borderId="63" xfId="1" applyNumberFormat="1" applyFont="1" applyFill="1" applyBorder="1" applyAlignment="1">
      <alignment horizontal="center" vertical="center"/>
    </xf>
    <xf numFmtId="0" fontId="10" fillId="25" borderId="0" xfId="0" applyFont="1" applyFill="1"/>
    <xf numFmtId="173" fontId="56" fillId="26" borderId="0" xfId="1" applyNumberFormat="1" applyFont="1" applyFill="1" applyBorder="1" applyAlignment="1">
      <alignment horizontal="center" vertical="center"/>
    </xf>
    <xf numFmtId="0" fontId="33" fillId="0" borderId="66" xfId="0" applyFont="1" applyBorder="1" applyAlignment="1">
      <alignment horizontal="left"/>
    </xf>
    <xf numFmtId="0" fontId="33" fillId="0" borderId="67" xfId="0" applyFont="1" applyBorder="1" applyAlignment="1">
      <alignment horizontal="left"/>
    </xf>
    <xf numFmtId="0" fontId="33" fillId="0" borderId="67" xfId="0" applyFont="1" applyBorder="1" applyAlignment="1">
      <alignment horizontal="left" vertical="center"/>
    </xf>
    <xf numFmtId="0" fontId="33" fillId="0" borderId="67" xfId="0" applyFont="1" applyBorder="1" applyAlignment="1">
      <alignment horizontal="left" vertical="top"/>
    </xf>
    <xf numFmtId="0" fontId="33" fillId="0" borderId="68" xfId="0" applyFont="1" applyBorder="1" applyAlignment="1">
      <alignment horizontal="left"/>
    </xf>
    <xf numFmtId="0" fontId="33" fillId="0" borderId="65" xfId="0" applyFont="1" applyBorder="1" applyAlignment="1">
      <alignment horizontal="left" vertical="top"/>
    </xf>
    <xf numFmtId="0" fontId="33" fillId="0" borderId="65" xfId="0" applyFont="1" applyBorder="1" applyAlignment="1">
      <alignment horizontal="left" vertical="top" wrapText="1"/>
    </xf>
    <xf numFmtId="0" fontId="33" fillId="0" borderId="65" xfId="0" applyFont="1" applyBorder="1" applyAlignment="1">
      <alignment horizontal="left" vertical="center" wrapText="1"/>
    </xf>
    <xf numFmtId="0" fontId="89" fillId="34" borderId="32" xfId="0" applyFont="1" applyFill="1" applyBorder="1" applyAlignment="1">
      <alignment horizontal="left" vertical="center"/>
    </xf>
    <xf numFmtId="0" fontId="89" fillId="34" borderId="32" xfId="0" applyFont="1" applyFill="1" applyBorder="1" applyAlignment="1">
      <alignment vertical="center"/>
    </xf>
    <xf numFmtId="0" fontId="81" fillId="0" borderId="32" xfId="0" applyFont="1" applyBorder="1" applyAlignment="1">
      <alignment horizontal="left" vertical="center"/>
    </xf>
    <xf numFmtId="165" fontId="81" fillId="0" borderId="32" xfId="1" applyFont="1" applyBorder="1" applyAlignment="1">
      <alignment horizontal="left" vertical="center"/>
    </xf>
    <xf numFmtId="14" fontId="81" fillId="0" borderId="32" xfId="0" applyNumberFormat="1" applyFont="1" applyBorder="1" applyAlignment="1">
      <alignment horizontal="left" vertical="center"/>
    </xf>
    <xf numFmtId="0" fontId="48" fillId="0" borderId="32" xfId="0" applyFont="1" applyBorder="1" applyAlignment="1">
      <alignment horizontal="left" vertical="top"/>
    </xf>
    <xf numFmtId="0" fontId="81" fillId="0" borderId="32" xfId="0" applyFont="1" applyBorder="1" applyAlignment="1">
      <alignment vertical="center"/>
    </xf>
    <xf numFmtId="0" fontId="48" fillId="0" borderId="32" xfId="0" applyFont="1" applyBorder="1" applyAlignment="1">
      <alignment horizontal="left" vertical="top" wrapText="1"/>
    </xf>
    <xf numFmtId="0" fontId="52" fillId="26" borderId="2" xfId="0" applyFont="1" applyFill="1" applyBorder="1" applyAlignment="1">
      <alignment horizontal="center" vertical="center"/>
    </xf>
    <xf numFmtId="0" fontId="52" fillId="26" borderId="2" xfId="0" applyFont="1" applyFill="1" applyBorder="1" applyAlignment="1">
      <alignment vertical="center"/>
    </xf>
    <xf numFmtId="14" fontId="52" fillId="26" borderId="2" xfId="0" applyNumberFormat="1" applyFont="1" applyFill="1" applyBorder="1" applyAlignment="1">
      <alignment horizontal="center" vertical="center"/>
    </xf>
    <xf numFmtId="164" fontId="52" fillId="26" borderId="2" xfId="1" applyNumberFormat="1" applyFont="1" applyFill="1" applyBorder="1" applyAlignment="1">
      <alignment horizontal="right" vertical="center"/>
    </xf>
    <xf numFmtId="14" fontId="52" fillId="26" borderId="2" xfId="0" applyNumberFormat="1" applyFont="1" applyFill="1" applyBorder="1" applyAlignment="1">
      <alignment horizontal="left" vertical="center" wrapText="1"/>
    </xf>
    <xf numFmtId="0" fontId="52" fillId="41" borderId="2" xfId="0" applyFont="1" applyFill="1" applyBorder="1" applyAlignment="1">
      <alignment horizontal="center" vertical="center"/>
    </xf>
    <xf numFmtId="0" fontId="55" fillId="26" borderId="0" xfId="0" applyFont="1" applyFill="1"/>
    <xf numFmtId="10" fontId="52" fillId="41" borderId="2" xfId="2" applyNumberFormat="1" applyFont="1" applyFill="1" applyBorder="1" applyAlignment="1">
      <alignment horizontal="center"/>
    </xf>
    <xf numFmtId="10" fontId="52" fillId="41" borderId="2" xfId="0" applyNumberFormat="1" applyFont="1" applyFill="1" applyBorder="1" applyAlignment="1">
      <alignment horizontal="center"/>
    </xf>
    <xf numFmtId="14" fontId="10" fillId="2" borderId="2" xfId="6" applyNumberFormat="1" applyFont="1" applyFill="1" applyBorder="1" applyProtection="1"/>
    <xf numFmtId="14" fontId="38" fillId="18" borderId="0" xfId="6" applyNumberFormat="1" applyFont="1" applyFill="1" applyAlignment="1" applyProtection="1">
      <alignment horizontal="center" vertical="center"/>
    </xf>
    <xf numFmtId="14" fontId="0" fillId="2" borderId="0" xfId="6" applyNumberFormat="1" applyFont="1" applyFill="1" applyProtection="1"/>
    <xf numFmtId="164" fontId="0" fillId="2" borderId="0" xfId="6" applyNumberFormat="1" applyFont="1" applyFill="1" applyProtection="1"/>
    <xf numFmtId="0" fontId="52" fillId="41" borderId="2" xfId="0" applyFont="1" applyFill="1" applyBorder="1" applyAlignment="1">
      <alignment horizontal="left" vertical="center"/>
    </xf>
    <xf numFmtId="0" fontId="100" fillId="26" borderId="2" xfId="0" applyFont="1" applyFill="1" applyBorder="1" applyAlignment="1">
      <alignment horizontal="center" vertical="center" wrapText="1"/>
    </xf>
    <xf numFmtId="0" fontId="52" fillId="41" borderId="2" xfId="0" applyFont="1" applyFill="1" applyBorder="1" applyAlignment="1">
      <alignment horizontal="center"/>
    </xf>
    <xf numFmtId="0" fontId="52" fillId="41" borderId="2" xfId="0" applyFont="1" applyFill="1" applyBorder="1"/>
    <xf numFmtId="0" fontId="52" fillId="41" borderId="2" xfId="0" applyFont="1" applyFill="1" applyBorder="1" applyAlignment="1">
      <alignment horizontal="left"/>
    </xf>
    <xf numFmtId="9" fontId="52" fillId="41" borderId="2" xfId="0" applyNumberFormat="1" applyFont="1" applyFill="1" applyBorder="1" applyAlignment="1">
      <alignment horizontal="center" vertical="center"/>
    </xf>
    <xf numFmtId="0" fontId="52" fillId="41" borderId="2" xfId="0" applyFont="1" applyFill="1" applyBorder="1" applyAlignment="1">
      <alignment horizontal="left" wrapText="1"/>
    </xf>
    <xf numFmtId="9" fontId="52" fillId="41" borderId="2" xfId="0" applyNumberFormat="1" applyFont="1" applyFill="1" applyBorder="1" applyAlignment="1">
      <alignment horizontal="center"/>
    </xf>
    <xf numFmtId="0" fontId="52" fillId="41" borderId="2" xfId="0" applyFont="1" applyFill="1" applyBorder="1" applyAlignment="1">
      <alignment vertical="center"/>
    </xf>
    <xf numFmtId="0" fontId="55" fillId="26" borderId="0" xfId="0" applyFont="1" applyFill="1" applyAlignment="1">
      <alignment horizontal="center"/>
    </xf>
    <xf numFmtId="0" fontId="52" fillId="41" borderId="2" xfId="0" applyFont="1" applyFill="1" applyBorder="1" applyAlignment="1">
      <alignment horizontal="left" vertical="center" wrapText="1"/>
    </xf>
    <xf numFmtId="0" fontId="52" fillId="41" borderId="2" xfId="0" applyFont="1" applyFill="1" applyBorder="1" applyAlignment="1">
      <alignment wrapText="1"/>
    </xf>
    <xf numFmtId="0" fontId="52" fillId="42" borderId="2" xfId="0" applyFont="1" applyFill="1" applyBorder="1"/>
    <xf numFmtId="14" fontId="52" fillId="42" borderId="2" xfId="0" applyNumberFormat="1" applyFont="1" applyFill="1" applyBorder="1" applyAlignment="1">
      <alignment horizontal="center" vertical="center"/>
    </xf>
    <xf numFmtId="164" fontId="52" fillId="42" borderId="2" xfId="1" applyNumberFormat="1" applyFont="1" applyFill="1" applyBorder="1" applyAlignment="1">
      <alignment horizontal="center" vertical="center"/>
    </xf>
    <xf numFmtId="14" fontId="52" fillId="42" borderId="2" xfId="0" applyNumberFormat="1" applyFont="1" applyFill="1" applyBorder="1" applyAlignment="1">
      <alignment horizontal="left" vertical="center"/>
    </xf>
    <xf numFmtId="14" fontId="52" fillId="41" borderId="2" xfId="0" applyNumberFormat="1" applyFont="1" applyFill="1" applyBorder="1" applyAlignment="1">
      <alignment horizontal="center"/>
    </xf>
    <xf numFmtId="0" fontId="52" fillId="42" borderId="2" xfId="0" applyFont="1" applyFill="1" applyBorder="1" applyAlignment="1">
      <alignment horizontal="center"/>
    </xf>
    <xf numFmtId="164" fontId="52" fillId="42" borderId="2" xfId="1" applyNumberFormat="1" applyFont="1" applyFill="1" applyBorder="1" applyAlignment="1">
      <alignment horizontal="center"/>
    </xf>
    <xf numFmtId="164" fontId="52" fillId="41" borderId="2" xfId="1" applyNumberFormat="1" applyFont="1" applyFill="1" applyBorder="1" applyAlignment="1">
      <alignment horizontal="center"/>
    </xf>
    <xf numFmtId="14" fontId="52" fillId="2" borderId="0" xfId="0" applyNumberFormat="1" applyFont="1" applyFill="1" applyAlignment="1">
      <alignment horizontal="right"/>
    </xf>
    <xf numFmtId="0" fontId="52" fillId="2" borderId="0" xfId="0" applyFont="1" applyFill="1" applyAlignment="1">
      <alignment horizontal="center"/>
    </xf>
    <xf numFmtId="164" fontId="52" fillId="2" borderId="0" xfId="1" applyNumberFormat="1" applyFont="1" applyFill="1" applyBorder="1" applyAlignment="1">
      <alignment horizontal="right"/>
    </xf>
    <xf numFmtId="0" fontId="52" fillId="2" borderId="0" xfId="0" applyFont="1" applyFill="1" applyAlignment="1">
      <alignment horizontal="left" wrapText="1"/>
    </xf>
    <xf numFmtId="165" fontId="10" fillId="0" borderId="12" xfId="1" applyFont="1" applyBorder="1" applyAlignment="1" applyProtection="1">
      <alignment vertical="center"/>
    </xf>
    <xf numFmtId="164" fontId="101" fillId="2" borderId="1" xfId="5" applyNumberFormat="1" applyFont="1" applyFill="1" applyBorder="1" applyAlignment="1">
      <alignment horizontal="center" vertical="center" wrapText="1"/>
    </xf>
    <xf numFmtId="0" fontId="13" fillId="2" borderId="1" xfId="6" applyNumberFormat="1" applyFont="1" applyFill="1" applyBorder="1" applyAlignment="1" applyProtection="1">
      <alignment vertical="center"/>
    </xf>
    <xf numFmtId="164" fontId="13" fillId="2" borderId="1" xfId="1" applyNumberFormat="1" applyFont="1" applyFill="1" applyBorder="1" applyAlignment="1" applyProtection="1">
      <alignment vertical="center"/>
    </xf>
    <xf numFmtId="0" fontId="102" fillId="2" borderId="0" xfId="6" applyFont="1" applyFill="1" applyAlignment="1" applyProtection="1">
      <alignment horizontal="left" vertical="center"/>
    </xf>
    <xf numFmtId="0" fontId="103" fillId="2" borderId="0" xfId="6" applyFont="1" applyFill="1" applyProtection="1"/>
    <xf numFmtId="0" fontId="102" fillId="41" borderId="0" xfId="6" applyFont="1" applyFill="1" applyAlignment="1" applyProtection="1">
      <alignment horizontal="left" vertical="center"/>
    </xf>
    <xf numFmtId="0" fontId="103" fillId="41" borderId="0" xfId="6" applyFont="1" applyFill="1" applyProtection="1"/>
    <xf numFmtId="0" fontId="103" fillId="26" borderId="0" xfId="0" applyFont="1" applyFill="1"/>
    <xf numFmtId="0" fontId="52" fillId="0" borderId="2" xfId="0" applyFont="1" applyBorder="1" applyAlignment="1">
      <alignment horizontal="center"/>
    </xf>
    <xf numFmtId="14" fontId="52" fillId="42" borderId="2" xfId="0" applyNumberFormat="1" applyFont="1" applyFill="1" applyBorder="1" applyAlignment="1">
      <alignment horizontal="right" vertical="center"/>
    </xf>
    <xf numFmtId="164" fontId="52" fillId="42" borderId="2" xfId="1" applyNumberFormat="1" applyFont="1" applyFill="1" applyBorder="1" applyAlignment="1">
      <alignment horizontal="right" vertical="center"/>
    </xf>
    <xf numFmtId="165" fontId="52" fillId="41" borderId="2" xfId="1" applyFont="1" applyFill="1" applyBorder="1" applyAlignment="1">
      <alignment horizontal="right"/>
    </xf>
    <xf numFmtId="0" fontId="52" fillId="2" borderId="2" xfId="0" applyFont="1" applyFill="1" applyBorder="1" applyAlignment="1">
      <alignment horizontal="right"/>
    </xf>
    <xf numFmtId="0" fontId="52" fillId="2" borderId="1" xfId="0" applyFont="1" applyFill="1" applyBorder="1" applyAlignment="1">
      <alignment vertical="center"/>
    </xf>
    <xf numFmtId="0" fontId="52" fillId="2" borderId="1" xfId="0" applyFont="1" applyFill="1" applyBorder="1" applyAlignment="1">
      <alignment vertical="center" wrapText="1"/>
    </xf>
    <xf numFmtId="0" fontId="0" fillId="2" borderId="0" xfId="0" applyFill="1" applyAlignment="1">
      <alignment vertical="center"/>
    </xf>
    <xf numFmtId="0" fontId="0" fillId="0" borderId="0" xfId="0" applyAlignment="1">
      <alignment horizontal="center"/>
    </xf>
    <xf numFmtId="0" fontId="104" fillId="0" borderId="0" xfId="0" applyFont="1"/>
    <xf numFmtId="0" fontId="106" fillId="26" borderId="81" xfId="0" applyFont="1" applyFill="1" applyBorder="1" applyAlignment="1">
      <alignment horizontal="center" vertical="center" wrapText="1"/>
    </xf>
    <xf numFmtId="0" fontId="106" fillId="26" borderId="34" xfId="0" applyFont="1" applyFill="1" applyBorder="1" applyAlignment="1">
      <alignment horizontal="center" vertical="center" wrapText="1"/>
    </xf>
    <xf numFmtId="14" fontId="106" fillId="26" borderId="34" xfId="0" applyNumberFormat="1" applyFont="1" applyFill="1" applyBorder="1" applyAlignment="1">
      <alignment horizontal="center" vertical="center" wrapText="1"/>
    </xf>
    <xf numFmtId="0" fontId="106" fillId="26" borderId="34" xfId="0" applyFont="1" applyFill="1" applyBorder="1" applyAlignment="1">
      <alignment horizontal="center" vertical="center"/>
    </xf>
    <xf numFmtId="0" fontId="107" fillId="0" borderId="82" xfId="0" applyFont="1" applyBorder="1" applyAlignment="1">
      <alignment horizontal="center" vertical="center"/>
    </xf>
    <xf numFmtId="0" fontId="107" fillId="26" borderId="83" xfId="0" applyFont="1" applyFill="1" applyBorder="1" applyAlignment="1">
      <alignment horizontal="center" vertical="center"/>
    </xf>
    <xf numFmtId="14" fontId="107" fillId="26" borderId="83" xfId="0" applyNumberFormat="1" applyFont="1" applyFill="1" applyBorder="1" applyAlignment="1">
      <alignment horizontal="center" vertical="center"/>
    </xf>
    <xf numFmtId="165" fontId="107" fillId="26" borderId="83" xfId="1" applyFont="1" applyFill="1" applyBorder="1" applyAlignment="1">
      <alignment horizontal="center" vertical="center"/>
    </xf>
    <xf numFmtId="165" fontId="0" fillId="0" borderId="0" xfId="1" applyFont="1"/>
    <xf numFmtId="0" fontId="108" fillId="0" borderId="0" xfId="0" applyFont="1"/>
    <xf numFmtId="0" fontId="1" fillId="43" borderId="72" xfId="0" applyFont="1" applyFill="1" applyBorder="1" applyAlignment="1">
      <alignment horizontal="center" vertical="center"/>
    </xf>
    <xf numFmtId="0" fontId="109" fillId="43" borderId="73" xfId="0" applyFont="1" applyFill="1" applyBorder="1" applyAlignment="1">
      <alignment horizontal="center" vertical="center"/>
    </xf>
    <xf numFmtId="0" fontId="109" fillId="43" borderId="73" xfId="0" applyFont="1" applyFill="1" applyBorder="1" applyAlignment="1">
      <alignment horizontal="center" vertical="center" wrapText="1"/>
    </xf>
    <xf numFmtId="0" fontId="110" fillId="26" borderId="74" xfId="0" applyFont="1" applyFill="1" applyBorder="1" applyAlignment="1">
      <alignment horizontal="center" vertical="center"/>
    </xf>
    <xf numFmtId="0" fontId="110" fillId="26" borderId="32" xfId="0" applyFont="1" applyFill="1" applyBorder="1" applyAlignment="1">
      <alignment horizontal="center" vertical="center"/>
    </xf>
    <xf numFmtId="14" fontId="110" fillId="26" borderId="32" xfId="0" applyNumberFormat="1" applyFont="1" applyFill="1" applyBorder="1" applyAlignment="1">
      <alignment horizontal="center" vertical="center"/>
    </xf>
    <xf numFmtId="182" fontId="110" fillId="26" borderId="32" xfId="0" applyNumberFormat="1" applyFont="1" applyFill="1" applyBorder="1" applyAlignment="1">
      <alignment horizontal="center" vertical="center"/>
    </xf>
    <xf numFmtId="182" fontId="110" fillId="45" borderId="32" xfId="0" applyNumberFormat="1" applyFont="1" applyFill="1" applyBorder="1" applyAlignment="1">
      <alignment horizontal="center" vertical="center"/>
    </xf>
    <xf numFmtId="182" fontId="110" fillId="44" borderId="32" xfId="0" applyNumberFormat="1" applyFont="1" applyFill="1" applyBorder="1" applyAlignment="1">
      <alignment horizontal="center" vertical="center"/>
    </xf>
    <xf numFmtId="182" fontId="110" fillId="40" borderId="32" xfId="0" applyNumberFormat="1" applyFont="1" applyFill="1" applyBorder="1" applyAlignment="1">
      <alignment horizontal="center" vertical="center"/>
    </xf>
    <xf numFmtId="0" fontId="110" fillId="0" borderId="32" xfId="0" applyFont="1" applyBorder="1" applyAlignment="1">
      <alignment horizontal="center" vertical="center" wrapText="1"/>
    </xf>
    <xf numFmtId="183" fontId="110" fillId="0" borderId="32" xfId="0" applyNumberFormat="1" applyFont="1" applyBorder="1" applyAlignment="1">
      <alignment horizontal="center" vertical="center"/>
    </xf>
    <xf numFmtId="183" fontId="110" fillId="0" borderId="32" xfId="0" applyNumberFormat="1" applyFont="1" applyBorder="1" applyAlignment="1">
      <alignment horizontal="center" vertical="center" wrapText="1"/>
    </xf>
    <xf numFmtId="0" fontId="110" fillId="26" borderId="32" xfId="0" applyFont="1" applyFill="1" applyBorder="1" applyAlignment="1">
      <alignment horizontal="center" vertical="center" wrapText="1"/>
    </xf>
    <xf numFmtId="183" fontId="110" fillId="26" borderId="32" xfId="0" applyNumberFormat="1" applyFont="1" applyFill="1" applyBorder="1" applyAlignment="1">
      <alignment horizontal="center" vertical="center" wrapText="1"/>
    </xf>
    <xf numFmtId="0" fontId="110" fillId="26" borderId="75" xfId="0" applyFont="1" applyFill="1" applyBorder="1" applyAlignment="1">
      <alignment horizontal="center" vertical="center" wrapText="1"/>
    </xf>
    <xf numFmtId="0" fontId="110" fillId="44" borderId="34" xfId="0" applyFont="1" applyFill="1" applyBorder="1" applyAlignment="1">
      <alignment horizontal="center" vertical="center"/>
    </xf>
    <xf numFmtId="14" fontId="110" fillId="26" borderId="32" xfId="0" applyNumberFormat="1" applyFont="1" applyFill="1" applyBorder="1" applyAlignment="1">
      <alignment horizontal="center" vertical="center" wrapText="1"/>
    </xf>
    <xf numFmtId="0" fontId="110" fillId="26" borderId="34" xfId="0" applyFont="1" applyFill="1" applyBorder="1" applyAlignment="1">
      <alignment horizontal="center" vertical="center"/>
    </xf>
    <xf numFmtId="169" fontId="110" fillId="26" borderId="32" xfId="0" applyNumberFormat="1" applyFont="1" applyFill="1" applyBorder="1" applyAlignment="1">
      <alignment horizontal="center" vertical="center" wrapText="1"/>
    </xf>
    <xf numFmtId="164" fontId="0" fillId="0" borderId="0" xfId="1" applyNumberFormat="1" applyFont="1"/>
    <xf numFmtId="164" fontId="109" fillId="43" borderId="73" xfId="1" applyNumberFormat="1" applyFont="1" applyFill="1" applyBorder="1" applyAlignment="1">
      <alignment horizontal="center" vertical="center" wrapText="1"/>
    </xf>
    <xf numFmtId="164" fontId="110" fillId="26" borderId="32" xfId="1" applyNumberFormat="1" applyFont="1" applyFill="1" applyBorder="1" applyAlignment="1">
      <alignment horizontal="right" vertical="center"/>
    </xf>
    <xf numFmtId="164" fontId="110" fillId="44" borderId="32" xfId="1" applyNumberFormat="1" applyFont="1" applyFill="1" applyBorder="1" applyAlignment="1">
      <alignment horizontal="right" vertical="center"/>
    </xf>
    <xf numFmtId="164" fontId="110" fillId="26" borderId="32" xfId="1" applyNumberFormat="1" applyFont="1" applyFill="1" applyBorder="1" applyAlignment="1">
      <alignment horizontal="right" vertical="center" wrapText="1"/>
    </xf>
    <xf numFmtId="164" fontId="111" fillId="40" borderId="32" xfId="1" applyNumberFormat="1" applyFont="1" applyFill="1" applyBorder="1" applyAlignment="1">
      <alignment horizontal="center" vertical="center"/>
    </xf>
    <xf numFmtId="164" fontId="110" fillId="44" borderId="32" xfId="1" applyNumberFormat="1" applyFont="1" applyFill="1" applyBorder="1" applyAlignment="1">
      <alignment horizontal="right" vertical="center" wrapText="1"/>
    </xf>
    <xf numFmtId="164" fontId="111" fillId="44" borderId="34" xfId="1" applyNumberFormat="1" applyFont="1" applyFill="1" applyBorder="1" applyAlignment="1">
      <alignment horizontal="center" vertical="center"/>
    </xf>
    <xf numFmtId="164" fontId="110" fillId="26" borderId="34" xfId="1" applyNumberFormat="1" applyFont="1" applyFill="1" applyBorder="1" applyAlignment="1">
      <alignment horizontal="right" vertical="center" wrapText="1"/>
    </xf>
    <xf numFmtId="164" fontId="110" fillId="44" borderId="34" xfId="1" applyNumberFormat="1" applyFont="1" applyFill="1" applyBorder="1" applyAlignment="1">
      <alignment horizontal="right" vertical="center" wrapText="1"/>
    </xf>
    <xf numFmtId="164" fontId="110" fillId="26" borderId="32" xfId="1" applyNumberFormat="1" applyFont="1" applyFill="1" applyBorder="1" applyAlignment="1">
      <alignment horizontal="center" vertical="center" wrapText="1"/>
    </xf>
    <xf numFmtId="164" fontId="106" fillId="26" borderId="34" xfId="1" applyNumberFormat="1" applyFont="1" applyFill="1" applyBorder="1" applyAlignment="1">
      <alignment horizontal="right" vertical="center" wrapText="1"/>
    </xf>
    <xf numFmtId="164" fontId="107" fillId="46" borderId="83" xfId="1" applyNumberFormat="1" applyFont="1" applyFill="1" applyBorder="1" applyAlignment="1">
      <alignment horizontal="center" vertical="center"/>
    </xf>
    <xf numFmtId="164" fontId="110" fillId="26" borderId="32" xfId="1" applyNumberFormat="1" applyFont="1" applyFill="1" applyBorder="1" applyAlignment="1">
      <alignment horizontal="center" vertical="center"/>
    </xf>
    <xf numFmtId="164" fontId="111" fillId="26" borderId="32" xfId="1" applyNumberFormat="1" applyFont="1" applyFill="1" applyBorder="1" applyAlignment="1">
      <alignment horizontal="center" vertical="center"/>
    </xf>
    <xf numFmtId="164" fontId="110" fillId="26" borderId="34" xfId="1" applyNumberFormat="1" applyFont="1" applyFill="1" applyBorder="1" applyAlignment="1">
      <alignment horizontal="center" vertical="center"/>
    </xf>
    <xf numFmtId="164" fontId="111" fillId="26" borderId="34" xfId="1" applyNumberFormat="1" applyFont="1" applyFill="1" applyBorder="1" applyAlignment="1">
      <alignment horizontal="center" vertical="center"/>
    </xf>
    <xf numFmtId="164" fontId="112" fillId="26" borderId="34" xfId="1" applyNumberFormat="1" applyFont="1" applyFill="1" applyBorder="1" applyAlignment="1">
      <alignment horizontal="center" vertical="center"/>
    </xf>
    <xf numFmtId="164" fontId="111" fillId="26" borderId="79" xfId="1" applyNumberFormat="1" applyFont="1" applyFill="1" applyBorder="1" applyAlignment="1">
      <alignment horizontal="center" vertical="center"/>
    </xf>
    <xf numFmtId="164" fontId="106" fillId="26" borderId="34" xfId="1" applyNumberFormat="1" applyFont="1" applyFill="1" applyBorder="1" applyAlignment="1">
      <alignment horizontal="center" vertical="center"/>
    </xf>
    <xf numFmtId="0" fontId="13" fillId="0" borderId="29" xfId="0" applyFont="1" applyBorder="1" applyAlignment="1">
      <alignment horizontal="center" vertical="center" wrapText="1"/>
    </xf>
    <xf numFmtId="0" fontId="13" fillId="0" borderId="29" xfId="0" applyFont="1" applyBorder="1" applyAlignment="1">
      <alignment vertical="center" wrapText="1"/>
    </xf>
    <xf numFmtId="0" fontId="12" fillId="30" borderId="29" xfId="0" applyFont="1" applyFill="1" applyBorder="1" applyAlignment="1">
      <alignment horizontal="center" vertical="center" wrapText="1"/>
    </xf>
    <xf numFmtId="0" fontId="52" fillId="0" borderId="29" xfId="7" applyFont="1" applyBorder="1" applyAlignment="1">
      <alignment horizontal="center" vertical="center" wrapText="1"/>
    </xf>
    <xf numFmtId="0" fontId="52" fillId="0" borderId="29" xfId="0" applyFont="1" applyBorder="1" applyAlignment="1">
      <alignment horizontal="center" vertical="center"/>
    </xf>
    <xf numFmtId="0" fontId="50" fillId="22" borderId="1" xfId="0" applyFont="1" applyFill="1" applyBorder="1" applyAlignment="1">
      <alignment horizontal="left" vertical="center"/>
    </xf>
    <xf numFmtId="0" fontId="50" fillId="22" borderId="2" xfId="0" applyFont="1" applyFill="1" applyBorder="1" applyAlignment="1">
      <alignment horizontal="left" vertical="center"/>
    </xf>
    <xf numFmtId="0" fontId="54" fillId="22" borderId="1" xfId="0" applyFont="1" applyFill="1" applyBorder="1"/>
    <xf numFmtId="0" fontId="52" fillId="41" borderId="2" xfId="0" applyFont="1" applyFill="1" applyBorder="1" applyAlignment="1">
      <alignment horizontal="center" vertical="center"/>
    </xf>
    <xf numFmtId="0" fontId="52" fillId="41" borderId="2" xfId="0" applyFont="1" applyFill="1" applyBorder="1" applyAlignment="1">
      <alignment horizontal="left" vertical="center"/>
    </xf>
    <xf numFmtId="0" fontId="52" fillId="41" borderId="2" xfId="0" applyFont="1" applyFill="1" applyBorder="1" applyAlignment="1">
      <alignment vertical="center"/>
    </xf>
    <xf numFmtId="0" fontId="52" fillId="2" borderId="2" xfId="0" applyFont="1" applyFill="1" applyBorder="1" applyAlignment="1">
      <alignment horizontal="center" vertical="center"/>
    </xf>
    <xf numFmtId="0" fontId="52" fillId="2" borderId="2" xfId="0" applyFont="1" applyFill="1" applyBorder="1" applyAlignment="1">
      <alignment horizontal="left" vertical="center"/>
    </xf>
    <xf numFmtId="0" fontId="54" fillId="22" borderId="2" xfId="0" applyFont="1" applyFill="1" applyBorder="1"/>
    <xf numFmtId="0" fontId="55" fillId="26" borderId="2" xfId="0" applyFont="1" applyFill="1" applyBorder="1" applyAlignment="1">
      <alignment horizontal="left" vertical="center" wrapText="1"/>
    </xf>
    <xf numFmtId="0" fontId="52" fillId="2" borderId="2" xfId="0" applyFont="1" applyFill="1" applyBorder="1" applyAlignment="1">
      <alignment vertical="center"/>
    </xf>
    <xf numFmtId="0" fontId="52" fillId="2" borderId="2" xfId="0" applyFont="1" applyFill="1" applyBorder="1" applyAlignment="1">
      <alignment horizontal="left" vertical="center" wrapText="1"/>
    </xf>
    <xf numFmtId="0" fontId="52" fillId="24" borderId="2" xfId="0" applyFont="1" applyFill="1" applyBorder="1" applyAlignment="1">
      <alignment horizontal="center" vertical="center"/>
    </xf>
    <xf numFmtId="0" fontId="52" fillId="24" borderId="2" xfId="0" applyFont="1" applyFill="1" applyBorder="1" applyAlignment="1">
      <alignment horizontal="left" vertical="center"/>
    </xf>
    <xf numFmtId="0" fontId="52" fillId="24" borderId="2" xfId="0" applyFont="1" applyFill="1" applyBorder="1" applyAlignment="1">
      <alignment horizontal="left" vertical="center" wrapText="1"/>
    </xf>
    <xf numFmtId="0" fontId="113" fillId="47" borderId="32" xfId="0" applyFont="1" applyFill="1" applyBorder="1" applyAlignment="1">
      <alignment horizontal="center"/>
    </xf>
    <xf numFmtId="0" fontId="8" fillId="3" borderId="3" xfId="0" applyFont="1" applyFill="1" applyBorder="1" applyAlignment="1">
      <alignment horizontal="center" vertical="center"/>
    </xf>
    <xf numFmtId="0" fontId="9" fillId="47" borderId="32" xfId="0" applyFont="1" applyFill="1" applyBorder="1" applyAlignment="1">
      <alignment horizontal="center"/>
    </xf>
    <xf numFmtId="0" fontId="17" fillId="5" borderId="4" xfId="0" applyFont="1" applyFill="1" applyBorder="1" applyAlignment="1">
      <alignment horizontal="center" vertical="center"/>
    </xf>
    <xf numFmtId="0" fontId="19" fillId="7" borderId="5" xfId="0" applyFont="1" applyFill="1" applyBorder="1" applyAlignment="1">
      <alignment horizontal="center" vertical="center"/>
    </xf>
    <xf numFmtId="0" fontId="23" fillId="10" borderId="5" xfId="0" applyFont="1" applyFill="1" applyBorder="1" applyAlignment="1">
      <alignment horizontal="center" vertical="center"/>
    </xf>
    <xf numFmtId="0" fontId="33" fillId="0" borderId="0" xfId="0" applyFont="1" applyAlignment="1">
      <alignment horizontal="left" vertical="top"/>
    </xf>
    <xf numFmtId="0" fontId="0" fillId="0" borderId="0" xfId="0"/>
    <xf numFmtId="0" fontId="33" fillId="0" borderId="0" xfId="0" applyFont="1" applyAlignment="1">
      <alignment horizontal="center" vertical="top"/>
    </xf>
    <xf numFmtId="0" fontId="34" fillId="0" borderId="0" xfId="0" applyFont="1" applyAlignment="1">
      <alignment horizontal="left" vertical="top"/>
    </xf>
    <xf numFmtId="0" fontId="33" fillId="0" borderId="65" xfId="0" applyFont="1" applyBorder="1" applyAlignment="1">
      <alignment horizontal="left" vertical="top"/>
    </xf>
    <xf numFmtId="0" fontId="0" fillId="0" borderId="12" xfId="0" applyBorder="1"/>
    <xf numFmtId="0" fontId="33" fillId="2" borderId="12" xfId="0" applyFont="1" applyFill="1" applyBorder="1" applyAlignment="1">
      <alignment horizontal="center" vertical="top"/>
    </xf>
    <xf numFmtId="0" fontId="27" fillId="3" borderId="65" xfId="0" applyFont="1" applyFill="1" applyBorder="1" applyAlignment="1">
      <alignment horizontal="left" vertical="top" wrapText="1"/>
    </xf>
    <xf numFmtId="0" fontId="27" fillId="3" borderId="12" xfId="0" applyFont="1" applyFill="1" applyBorder="1" applyAlignment="1">
      <alignment horizontal="left" vertical="top"/>
    </xf>
    <xf numFmtId="0" fontId="26" fillId="3" borderId="12" xfId="0" applyFont="1" applyFill="1" applyBorder="1" applyAlignment="1">
      <alignment horizontal="left" vertical="top"/>
    </xf>
    <xf numFmtId="0" fontId="27" fillId="3" borderId="12" xfId="0" applyFont="1" applyFill="1" applyBorder="1" applyAlignment="1">
      <alignment horizontal="left" vertical="top" wrapText="1"/>
    </xf>
    <xf numFmtId="0" fontId="26" fillId="3" borderId="12" xfId="0" applyFont="1" applyFill="1" applyBorder="1" applyAlignment="1">
      <alignment horizontal="left" vertical="top" wrapText="1"/>
    </xf>
    <xf numFmtId="0" fontId="33" fillId="0" borderId="15" xfId="0" applyFont="1" applyBorder="1" applyAlignment="1">
      <alignment horizontal="left" vertical="top"/>
    </xf>
    <xf numFmtId="0" fontId="33" fillId="0" borderId="17" xfId="0" applyFont="1" applyBorder="1" applyAlignment="1">
      <alignment horizontal="left" vertical="top"/>
    </xf>
    <xf numFmtId="0" fontId="33" fillId="0" borderId="65" xfId="0" applyFont="1" applyBorder="1" applyAlignment="1">
      <alignment horizontal="left" vertical="center" wrapText="1"/>
    </xf>
    <xf numFmtId="0" fontId="33" fillId="2" borderId="12" xfId="0" applyFont="1" applyFill="1" applyBorder="1" applyAlignment="1">
      <alignment horizontal="left" vertical="top" wrapText="1"/>
    </xf>
    <xf numFmtId="0" fontId="33" fillId="2" borderId="12" xfId="0" applyFont="1" applyFill="1" applyBorder="1" applyAlignment="1">
      <alignment horizontal="left" vertical="center" wrapText="1"/>
    </xf>
    <xf numFmtId="0" fontId="0" fillId="2" borderId="12" xfId="0" applyFill="1" applyBorder="1"/>
    <xf numFmtId="0" fontId="33" fillId="0" borderId="65" xfId="0" applyFont="1" applyBorder="1" applyAlignment="1">
      <alignment horizontal="center" vertical="top"/>
    </xf>
    <xf numFmtId="0" fontId="33" fillId="2" borderId="13" xfId="0" applyFont="1" applyFill="1" applyBorder="1" applyAlignment="1">
      <alignment horizontal="left" vertical="top"/>
    </xf>
    <xf numFmtId="0" fontId="33" fillId="2" borderId="15" xfId="0" applyFont="1" applyFill="1" applyBorder="1" applyAlignment="1">
      <alignment horizontal="left" vertical="top"/>
    </xf>
    <xf numFmtId="0" fontId="33" fillId="2" borderId="16" xfId="0" applyFont="1" applyFill="1" applyBorder="1" applyAlignment="1">
      <alignment horizontal="left" vertical="top"/>
    </xf>
    <xf numFmtId="0" fontId="33" fillId="2" borderId="17" xfId="0" applyFont="1" applyFill="1" applyBorder="1" applyAlignment="1">
      <alignment horizontal="left" vertical="top"/>
    </xf>
    <xf numFmtId="0" fontId="33" fillId="0" borderId="12" xfId="0" applyFont="1" applyBorder="1" applyAlignment="1">
      <alignment horizontal="left" vertical="center" wrapText="1"/>
    </xf>
    <xf numFmtId="0" fontId="33" fillId="0" borderId="12" xfId="0" applyFont="1" applyBorder="1" applyAlignment="1">
      <alignment horizontal="left" vertical="top" wrapText="1" indent="3"/>
    </xf>
    <xf numFmtId="0" fontId="33" fillId="0" borderId="65" xfId="0" applyFont="1" applyBorder="1" applyAlignment="1">
      <alignment horizontal="left" vertical="top" wrapText="1"/>
    </xf>
    <xf numFmtId="0" fontId="33" fillId="0" borderId="12" xfId="0" applyFont="1" applyBorder="1" applyAlignment="1">
      <alignment horizontal="left" vertical="top" wrapText="1"/>
    </xf>
    <xf numFmtId="0" fontId="0" fillId="0" borderId="65" xfId="0" applyBorder="1"/>
    <xf numFmtId="0" fontId="89" fillId="34" borderId="69" xfId="0" applyFont="1" applyFill="1" applyBorder="1" applyAlignment="1">
      <alignment horizontal="center" vertical="center"/>
    </xf>
    <xf numFmtId="0" fontId="89" fillId="34" borderId="70" xfId="0" applyFont="1" applyFill="1" applyBorder="1" applyAlignment="1">
      <alignment horizontal="center" vertical="center"/>
    </xf>
    <xf numFmtId="0" fontId="89" fillId="34" borderId="34" xfId="0" applyFont="1" applyFill="1" applyBorder="1" applyAlignment="1">
      <alignment horizontal="left" vertical="center"/>
    </xf>
    <xf numFmtId="0" fontId="89" fillId="34" borderId="38" xfId="0" applyFont="1" applyFill="1" applyBorder="1" applyAlignment="1">
      <alignment horizontal="left" vertical="center"/>
    </xf>
    <xf numFmtId="0" fontId="89" fillId="34" borderId="30" xfId="0" applyFont="1" applyFill="1" applyBorder="1" applyAlignment="1">
      <alignment horizontal="center" vertical="center"/>
    </xf>
    <xf numFmtId="0" fontId="89" fillId="34" borderId="33" xfId="0" applyFont="1" applyFill="1" applyBorder="1" applyAlignment="1">
      <alignment horizontal="center" vertical="center"/>
    </xf>
    <xf numFmtId="0" fontId="89" fillId="34" borderId="31" xfId="0" applyFont="1" applyFill="1" applyBorder="1" applyAlignment="1">
      <alignment horizontal="center" vertical="center"/>
    </xf>
    <xf numFmtId="0" fontId="89" fillId="34" borderId="32" xfId="0" applyFont="1" applyFill="1" applyBorder="1" applyAlignment="1">
      <alignment horizontal="left" vertical="center"/>
    </xf>
    <xf numFmtId="0" fontId="89" fillId="34" borderId="32" xfId="0" applyFont="1" applyFill="1" applyBorder="1" applyAlignment="1">
      <alignment horizontal="center" vertical="center"/>
    </xf>
    <xf numFmtId="0" fontId="89" fillId="34" borderId="34" xfId="0" applyFont="1" applyFill="1" applyBorder="1" applyAlignment="1">
      <alignment vertical="center"/>
    </xf>
    <xf numFmtId="0" fontId="89" fillId="34" borderId="38" xfId="0" applyFont="1" applyFill="1" applyBorder="1" applyAlignment="1">
      <alignment vertical="center"/>
    </xf>
    <xf numFmtId="0" fontId="81" fillId="0" borderId="32" xfId="0" applyFont="1" applyBorder="1" applyAlignment="1">
      <alignment horizontal="left" vertical="center"/>
    </xf>
    <xf numFmtId="0" fontId="48" fillId="0" borderId="32" xfId="0" applyFont="1" applyBorder="1" applyAlignment="1">
      <alignment horizontal="center" vertical="top"/>
    </xf>
    <xf numFmtId="0" fontId="26" fillId="3" borderId="12" xfId="0" applyFont="1" applyFill="1" applyBorder="1" applyAlignment="1">
      <alignment horizontal="center" vertical="center" wrapText="1"/>
    </xf>
    <xf numFmtId="0" fontId="26" fillId="3" borderId="12" xfId="0" applyFont="1" applyFill="1" applyBorder="1" applyAlignment="1">
      <alignment horizontal="center" vertical="center"/>
    </xf>
    <xf numFmtId="0" fontId="33" fillId="0" borderId="12" xfId="0" applyFont="1" applyBorder="1" applyAlignment="1">
      <alignment horizontal="center" vertical="center" wrapText="1"/>
    </xf>
    <xf numFmtId="15" fontId="33" fillId="0" borderId="12" xfId="0" applyNumberFormat="1" applyFont="1" applyBorder="1" applyAlignment="1">
      <alignment horizontal="center" vertical="center" wrapText="1"/>
    </xf>
    <xf numFmtId="17" fontId="33" fillId="0" borderId="12" xfId="0" applyNumberFormat="1" applyFont="1" applyBorder="1" applyAlignment="1">
      <alignment horizontal="center" vertical="center" wrapText="1"/>
    </xf>
    <xf numFmtId="0" fontId="33" fillId="0" borderId="12" xfId="0" applyFont="1" applyBorder="1" applyAlignment="1">
      <alignment horizontal="center" vertical="center"/>
    </xf>
    <xf numFmtId="0" fontId="33" fillId="0" borderId="12" xfId="0" applyFont="1" applyBorder="1" applyAlignment="1">
      <alignment vertical="center" wrapText="1"/>
    </xf>
    <xf numFmtId="15" fontId="33" fillId="0" borderId="12" xfId="0" applyNumberFormat="1" applyFont="1" applyBorder="1" applyAlignment="1">
      <alignment horizontal="center" vertical="center"/>
    </xf>
    <xf numFmtId="0" fontId="34" fillId="0" borderId="12" xfId="0" applyFont="1" applyBorder="1" applyAlignment="1">
      <alignment vertical="center" wrapText="1"/>
    </xf>
    <xf numFmtId="0" fontId="33" fillId="0" borderId="12" xfId="0" applyFont="1" applyBorder="1" applyAlignment="1">
      <alignment horizontal="right" vertical="center" wrapText="1"/>
    </xf>
    <xf numFmtId="3" fontId="33" fillId="0" borderId="12" xfId="0" applyNumberFormat="1" applyFont="1" applyBorder="1" applyAlignment="1">
      <alignment horizontal="right" vertical="center" wrapText="1"/>
    </xf>
    <xf numFmtId="0" fontId="34" fillId="14" borderId="12" xfId="0" applyFont="1" applyFill="1" applyBorder="1" applyAlignment="1">
      <alignment horizontal="center" vertical="center" wrapText="1"/>
    </xf>
    <xf numFmtId="0" fontId="34" fillId="15" borderId="12" xfId="0" applyFont="1" applyFill="1" applyBorder="1" applyAlignment="1">
      <alignment horizontal="center" vertical="center" wrapText="1"/>
    </xf>
    <xf numFmtId="0" fontId="34" fillId="7" borderId="12" xfId="0" applyFont="1" applyFill="1" applyBorder="1" applyAlignment="1">
      <alignment horizontal="center" vertical="center" wrapText="1"/>
    </xf>
    <xf numFmtId="0" fontId="34" fillId="7" borderId="12" xfId="0" applyFont="1" applyFill="1" applyBorder="1" applyAlignment="1">
      <alignment vertical="center" wrapText="1"/>
    </xf>
    <xf numFmtId="15" fontId="33" fillId="0" borderId="12" xfId="0" applyNumberFormat="1" applyFont="1" applyBorder="1" applyAlignment="1">
      <alignment vertical="center" wrapText="1"/>
    </xf>
    <xf numFmtId="15" fontId="33" fillId="0" borderId="12" xfId="0" applyNumberFormat="1" applyFont="1" applyBorder="1" applyAlignment="1">
      <alignment horizontal="right" vertical="center" wrapText="1"/>
    </xf>
    <xf numFmtId="0" fontId="34" fillId="14" borderId="12" xfId="0" applyFont="1" applyFill="1" applyBorder="1" applyAlignment="1">
      <alignment vertical="center" wrapText="1"/>
    </xf>
    <xf numFmtId="0" fontId="34" fillId="16" borderId="12" xfId="0" applyFont="1" applyFill="1" applyBorder="1" applyAlignment="1">
      <alignment vertical="center" wrapText="1"/>
    </xf>
    <xf numFmtId="0" fontId="40" fillId="3" borderId="0" xfId="0" applyFont="1" applyFill="1" applyAlignment="1">
      <alignment horizontal="center" vertical="center" wrapText="1"/>
    </xf>
    <xf numFmtId="0" fontId="40" fillId="3" borderId="0" xfId="0" applyFont="1" applyFill="1" applyAlignment="1">
      <alignment horizontal="center"/>
    </xf>
    <xf numFmtId="0" fontId="40" fillId="17" borderId="12" xfId="0" applyFont="1" applyFill="1" applyBorder="1" applyAlignment="1">
      <alignment horizontal="center" vertical="center" wrapText="1"/>
    </xf>
    <xf numFmtId="165" fontId="39" fillId="17" borderId="12" xfId="1" applyFont="1" applyFill="1" applyBorder="1" applyAlignment="1">
      <alignment horizontal="center" vertical="center"/>
    </xf>
    <xf numFmtId="0" fontId="39" fillId="17" borderId="12" xfId="0" applyFont="1" applyFill="1" applyBorder="1" applyAlignment="1">
      <alignment horizontal="center" vertical="center"/>
    </xf>
    <xf numFmtId="0" fontId="39" fillId="17" borderId="12" xfId="0" applyFont="1" applyFill="1" applyBorder="1" applyAlignment="1">
      <alignment horizontal="center" vertical="center" wrapText="1"/>
    </xf>
    <xf numFmtId="166" fontId="44" fillId="0" borderId="12" xfId="1" applyNumberFormat="1" applyFont="1" applyFill="1" applyBorder="1" applyAlignment="1">
      <alignment horizontal="center" vertical="center"/>
    </xf>
    <xf numFmtId="0" fontId="40" fillId="18" borderId="12" xfId="0" applyFont="1" applyFill="1" applyBorder="1" applyAlignment="1">
      <alignment horizontal="center" vertical="center" wrapText="1"/>
    </xf>
    <xf numFmtId="0" fontId="0" fillId="0" borderId="25" xfId="0" applyBorder="1"/>
    <xf numFmtId="0" fontId="41" fillId="0" borderId="23" xfId="0" applyFont="1" applyBorder="1" applyAlignment="1">
      <alignment horizontal="left" vertical="center"/>
    </xf>
    <xf numFmtId="0" fontId="42" fillId="0" borderId="23" xfId="8" applyFont="1" applyBorder="1" applyAlignment="1">
      <alignment horizontal="left" vertical="center" wrapText="1"/>
    </xf>
    <xf numFmtId="0" fontId="41" fillId="0" borderId="25" xfId="0" applyFont="1" applyBorder="1" applyAlignment="1">
      <alignment horizontal="left" vertical="center"/>
    </xf>
    <xf numFmtId="0" fontId="42" fillId="0" borderId="25" xfId="8" applyFont="1" applyBorder="1" applyAlignment="1">
      <alignment horizontal="left" vertical="center" wrapText="1"/>
    </xf>
    <xf numFmtId="164" fontId="43" fillId="0" borderId="25" xfId="1" applyNumberFormat="1" applyFont="1" applyFill="1" applyBorder="1" applyAlignment="1">
      <alignment horizontal="center" vertical="center"/>
    </xf>
    <xf numFmtId="0" fontId="41" fillId="2" borderId="25" xfId="0" applyFont="1" applyFill="1" applyBorder="1" applyAlignment="1">
      <alignment horizontal="left" vertical="center"/>
    </xf>
    <xf numFmtId="0" fontId="42" fillId="2" borderId="25" xfId="8" applyFont="1" applyFill="1" applyBorder="1" applyAlignment="1">
      <alignment horizontal="left" vertical="center" wrapText="1"/>
    </xf>
    <xf numFmtId="164" fontId="37" fillId="0" borderId="12" xfId="1" applyNumberFormat="1" applyFont="1" applyFill="1" applyBorder="1" applyAlignment="1">
      <alignment horizontal="center" vertical="center" wrapText="1"/>
    </xf>
    <xf numFmtId="0" fontId="0" fillId="0" borderId="27" xfId="0" applyBorder="1"/>
    <xf numFmtId="165" fontId="43" fillId="0" borderId="25" xfId="1" applyFont="1" applyFill="1" applyBorder="1" applyAlignment="1">
      <alignment horizontal="center" vertical="center"/>
    </xf>
    <xf numFmtId="164" fontId="43" fillId="2" borderId="25" xfId="1" applyNumberFormat="1" applyFont="1" applyFill="1" applyBorder="1" applyAlignment="1">
      <alignment horizontal="center" vertical="center"/>
    </xf>
    <xf numFmtId="0" fontId="0" fillId="2" borderId="25" xfId="0" applyFill="1" applyBorder="1"/>
    <xf numFmtId="0" fontId="40" fillId="18" borderId="24" xfId="0" applyFont="1" applyFill="1" applyBorder="1" applyAlignment="1">
      <alignment horizontal="center" vertical="center" wrapText="1"/>
    </xf>
    <xf numFmtId="165" fontId="43" fillId="2" borderId="25" xfId="1" applyFont="1" applyFill="1" applyBorder="1" applyAlignment="1">
      <alignment horizontal="center" vertical="center"/>
    </xf>
    <xf numFmtId="0" fontId="40" fillId="18" borderId="3" xfId="0" applyFont="1" applyFill="1" applyBorder="1" applyAlignment="1">
      <alignment horizontal="center" vertical="center" wrapText="1"/>
    </xf>
    <xf numFmtId="0" fontId="8" fillId="34" borderId="51" xfId="0" applyFont="1" applyFill="1" applyBorder="1" applyAlignment="1">
      <alignment vertical="center" wrapText="1"/>
    </xf>
    <xf numFmtId="0" fontId="32" fillId="34" borderId="51" xfId="0" applyFont="1" applyFill="1" applyBorder="1" applyAlignment="1">
      <alignment horizontal="center" vertical="center" wrapText="1"/>
    </xf>
    <xf numFmtId="0" fontId="77" fillId="0" borderId="25" xfId="0" applyFont="1" applyBorder="1" applyAlignment="1">
      <alignment horizontal="left" vertical="center"/>
    </xf>
    <xf numFmtId="0" fontId="77" fillId="0" borderId="25" xfId="0" applyFont="1" applyBorder="1" applyAlignment="1">
      <alignment horizontal="left" vertical="center" wrapText="1"/>
    </xf>
    <xf numFmtId="0" fontId="77" fillId="0" borderId="25" xfId="0" applyFont="1" applyBorder="1" applyAlignment="1">
      <alignment vertical="center"/>
    </xf>
    <xf numFmtId="0" fontId="34" fillId="20" borderId="12" xfId="0" applyFont="1" applyFill="1" applyBorder="1" applyAlignment="1">
      <alignment horizontal="center" vertical="top" wrapText="1"/>
    </xf>
    <xf numFmtId="0" fontId="33" fillId="0" borderId="12" xfId="0" applyFont="1" applyBorder="1" applyAlignment="1">
      <alignment vertical="top" wrapText="1"/>
    </xf>
    <xf numFmtId="0" fontId="33" fillId="0" borderId="12" xfId="0" applyFont="1" applyBorder="1" applyAlignment="1">
      <alignment horizontal="center" vertical="top" wrapText="1"/>
    </xf>
    <xf numFmtId="0" fontId="8" fillId="21" borderId="12" xfId="7" applyFont="1" applyFill="1" applyBorder="1" applyAlignment="1" applyProtection="1">
      <alignment horizontal="center" vertical="center"/>
    </xf>
    <xf numFmtId="0" fontId="8" fillId="21" borderId="12" xfId="7" applyFont="1" applyFill="1" applyBorder="1" applyAlignment="1" applyProtection="1">
      <alignment horizontal="center" vertical="center" wrapText="1"/>
    </xf>
    <xf numFmtId="3" fontId="10" fillId="0" borderId="12" xfId="7" applyNumberFormat="1" applyFont="1" applyBorder="1" applyAlignment="1" applyProtection="1">
      <alignment horizontal="center" vertical="center"/>
    </xf>
    <xf numFmtId="3" fontId="10" fillId="0" borderId="12" xfId="6" applyNumberFormat="1" applyFont="1" applyBorder="1" applyAlignment="1" applyProtection="1">
      <alignment horizontal="center" vertical="center"/>
    </xf>
    <xf numFmtId="0" fontId="8" fillId="21" borderId="13" xfId="7" applyFont="1" applyFill="1" applyBorder="1" applyAlignment="1" applyProtection="1">
      <alignment horizontal="center" vertical="center"/>
    </xf>
    <xf numFmtId="0" fontId="8" fillId="21" borderId="12" xfId="6" applyFont="1" applyFill="1" applyBorder="1" applyAlignment="1" applyProtection="1">
      <alignment horizontal="center" vertical="center" wrapText="1"/>
    </xf>
    <xf numFmtId="3" fontId="10" fillId="0" borderId="15" xfId="6" applyNumberFormat="1" applyFont="1" applyBorder="1" applyAlignment="1" applyProtection="1">
      <alignment horizontal="center" vertical="center"/>
    </xf>
    <xf numFmtId="3" fontId="10" fillId="0" borderId="16" xfId="6" applyNumberFormat="1" applyFont="1" applyBorder="1" applyAlignment="1" applyProtection="1">
      <alignment horizontal="center" vertical="center"/>
    </xf>
    <xf numFmtId="3" fontId="10" fillId="0" borderId="17" xfId="6" applyNumberFormat="1" applyFont="1" applyBorder="1" applyAlignment="1" applyProtection="1">
      <alignment horizontal="center" vertical="center"/>
    </xf>
    <xf numFmtId="0" fontId="8" fillId="21" borderId="12" xfId="6" applyFont="1" applyFill="1" applyBorder="1" applyAlignment="1" applyProtection="1">
      <alignment horizontal="center" vertical="center"/>
    </xf>
    <xf numFmtId="0" fontId="8" fillId="21" borderId="13" xfId="6" applyFont="1" applyFill="1" applyBorder="1" applyAlignment="1" applyProtection="1">
      <alignment horizontal="center" vertical="center"/>
    </xf>
    <xf numFmtId="0" fontId="0" fillId="4" borderId="2" xfId="0" applyFill="1" applyBorder="1"/>
    <xf numFmtId="0" fontId="8" fillId="3" borderId="0" xfId="6" applyFont="1" applyFill="1" applyAlignment="1" applyProtection="1">
      <alignment horizontal="center" vertical="center" wrapText="1"/>
    </xf>
    <xf numFmtId="0" fontId="9" fillId="4" borderId="1" xfId="6" applyFont="1" applyFill="1" applyBorder="1" applyAlignment="1" applyProtection="1">
      <alignment horizontal="left" vertical="center"/>
    </xf>
    <xf numFmtId="0" fontId="0" fillId="4" borderId="1" xfId="0" applyFill="1" applyBorder="1"/>
    <xf numFmtId="0" fontId="8" fillId="18" borderId="29" xfId="6" applyFont="1" applyFill="1" applyBorder="1" applyAlignment="1" applyProtection="1">
      <alignment horizontal="center" vertical="center" wrapText="1"/>
    </xf>
    <xf numFmtId="0" fontId="13" fillId="2" borderId="2" xfId="6" applyFont="1" applyFill="1" applyBorder="1" applyAlignment="1" applyProtection="1">
      <alignment horizontal="center" vertical="center"/>
    </xf>
    <xf numFmtId="0" fontId="13" fillId="2" borderId="2" xfId="6" applyFont="1" applyFill="1" applyBorder="1" applyAlignment="1" applyProtection="1">
      <alignment horizontal="left" vertical="center" wrapText="1"/>
    </xf>
    <xf numFmtId="0" fontId="9" fillId="4" borderId="2" xfId="6" applyFont="1" applyFill="1" applyBorder="1" applyAlignment="1" applyProtection="1">
      <alignment horizontal="left" vertical="center"/>
    </xf>
    <xf numFmtId="0" fontId="13" fillId="2" borderId="0" xfId="6" applyFont="1" applyFill="1" applyBorder="1" applyAlignment="1" applyProtection="1">
      <alignment horizontal="center" vertical="center" wrapText="1"/>
    </xf>
    <xf numFmtId="0" fontId="37" fillId="4" borderId="1" xfId="0" applyFont="1" applyFill="1" applyBorder="1"/>
    <xf numFmtId="0" fontId="8" fillId="3" borderId="0" xfId="6" applyFont="1" applyFill="1" applyAlignment="1" applyProtection="1">
      <alignment vertical="center" wrapText="1"/>
    </xf>
    <xf numFmtId="0" fontId="8" fillId="3" borderId="71" xfId="6" applyFont="1" applyFill="1" applyBorder="1" applyAlignment="1" applyProtection="1">
      <alignment horizontal="center" vertical="center" wrapText="1"/>
    </xf>
    <xf numFmtId="0" fontId="13" fillId="2" borderId="2" xfId="6" applyFont="1" applyFill="1" applyBorder="1" applyAlignment="1" applyProtection="1">
      <alignment horizontal="center" vertical="center" wrapText="1"/>
    </xf>
    <xf numFmtId="0" fontId="13" fillId="2" borderId="2" xfId="6" applyFont="1" applyFill="1" applyBorder="1" applyAlignment="1" applyProtection="1">
      <alignment vertical="center" wrapText="1"/>
    </xf>
    <xf numFmtId="0" fontId="37" fillId="4" borderId="2" xfId="0" applyFont="1" applyFill="1" applyBorder="1"/>
    <xf numFmtId="14" fontId="37" fillId="4" borderId="2" xfId="0" applyNumberFormat="1" applyFont="1" applyFill="1" applyBorder="1"/>
    <xf numFmtId="0" fontId="13" fillId="2" borderId="29" xfId="6" applyFont="1" applyFill="1" applyBorder="1" applyAlignment="1" applyProtection="1">
      <alignment horizontal="left" vertical="center" wrapText="1"/>
    </xf>
    <xf numFmtId="0" fontId="13" fillId="2" borderId="0" xfId="6" applyFont="1" applyFill="1" applyBorder="1" applyAlignment="1" applyProtection="1">
      <alignment horizontal="left" vertical="center" wrapText="1"/>
    </xf>
    <xf numFmtId="0" fontId="13" fillId="2" borderId="1" xfId="6" applyFont="1" applyFill="1" applyBorder="1" applyAlignment="1" applyProtection="1">
      <alignment horizontal="left" vertical="center" wrapText="1"/>
    </xf>
    <xf numFmtId="0" fontId="13" fillId="2" borderId="29" xfId="6" applyFont="1" applyFill="1" applyBorder="1" applyAlignment="1" applyProtection="1">
      <alignment horizontal="center" vertical="center" wrapText="1"/>
    </xf>
    <xf numFmtId="0" fontId="13" fillId="2" borderId="1" xfId="6" applyFont="1" applyFill="1" applyBorder="1" applyAlignment="1" applyProtection="1">
      <alignment horizontal="center" vertical="center" wrapText="1"/>
    </xf>
    <xf numFmtId="0" fontId="32" fillId="31" borderId="0" xfId="0" applyFont="1" applyFill="1" applyAlignment="1">
      <alignment horizontal="center" vertical="center"/>
    </xf>
    <xf numFmtId="0" fontId="67" fillId="31" borderId="0" xfId="0" applyFont="1" applyFill="1" applyAlignment="1">
      <alignment horizontal="center" vertical="center" wrapText="1"/>
    </xf>
    <xf numFmtId="0" fontId="67" fillId="31" borderId="0" xfId="0" applyFont="1" applyFill="1" applyAlignment="1">
      <alignment horizontal="center" vertical="center"/>
    </xf>
    <xf numFmtId="0" fontId="32" fillId="31" borderId="39" xfId="0" applyFont="1" applyFill="1" applyBorder="1" applyAlignment="1">
      <alignment horizontal="center" vertical="center"/>
    </xf>
    <xf numFmtId="0" fontId="32" fillId="31" borderId="40" xfId="0" applyFont="1" applyFill="1" applyBorder="1" applyAlignment="1">
      <alignment horizontal="center" vertical="center"/>
    </xf>
    <xf numFmtId="0" fontId="67" fillId="31" borderId="40" xfId="0" applyFont="1" applyFill="1" applyBorder="1" applyAlignment="1">
      <alignment horizontal="center" vertical="center"/>
    </xf>
    <xf numFmtId="3" fontId="64" fillId="0" borderId="34" xfId="0" applyNumberFormat="1" applyFont="1" applyBorder="1" applyAlignment="1">
      <alignment horizontal="center" vertical="center" wrapText="1"/>
    </xf>
    <xf numFmtId="0" fontId="64" fillId="0" borderId="37" xfId="0" applyFont="1" applyBorder="1" applyAlignment="1">
      <alignment horizontal="center" vertical="center" wrapText="1"/>
    </xf>
    <xf numFmtId="0" fontId="64" fillId="0" borderId="38" xfId="0" applyFont="1" applyBorder="1" applyAlignment="1">
      <alignment horizontal="center" vertical="center" wrapText="1"/>
    </xf>
    <xf numFmtId="3" fontId="64" fillId="0" borderId="32" xfId="0" applyNumberFormat="1" applyFont="1" applyBorder="1" applyAlignment="1">
      <alignment horizontal="center" vertical="center"/>
    </xf>
    <xf numFmtId="0" fontId="64" fillId="0" borderId="32" xfId="0" applyFont="1" applyBorder="1" applyAlignment="1">
      <alignment horizontal="center" vertical="center"/>
    </xf>
    <xf numFmtId="3" fontId="64" fillId="0" borderId="34" xfId="0" applyNumberFormat="1" applyFont="1" applyBorder="1" applyAlignment="1">
      <alignment horizontal="center" vertical="center"/>
    </xf>
    <xf numFmtId="0" fontId="64" fillId="0" borderId="37" xfId="0" applyFont="1" applyBorder="1" applyAlignment="1">
      <alignment horizontal="center" vertical="center"/>
    </xf>
    <xf numFmtId="0" fontId="64" fillId="0" borderId="38" xfId="0" applyFont="1" applyBorder="1" applyAlignment="1">
      <alignment horizontal="center" vertical="center"/>
    </xf>
    <xf numFmtId="0" fontId="71" fillId="0" borderId="43" xfId="0" applyFont="1" applyBorder="1" applyAlignment="1">
      <alignment vertical="center" wrapText="1"/>
    </xf>
    <xf numFmtId="0" fontId="71" fillId="0" borderId="0" xfId="0" applyFont="1" applyAlignment="1">
      <alignment vertical="center" wrapText="1"/>
    </xf>
    <xf numFmtId="0" fontId="71" fillId="0" borderId="42" xfId="0" applyFont="1" applyBorder="1" applyAlignment="1">
      <alignment vertical="center" wrapText="1"/>
    </xf>
    <xf numFmtId="0" fontId="11" fillId="0" borderId="43" xfId="0" applyFont="1" applyBorder="1" applyAlignment="1">
      <alignment vertical="center" wrapText="1"/>
    </xf>
    <xf numFmtId="0" fontId="11" fillId="0" borderId="0" xfId="0" applyFont="1" applyAlignment="1">
      <alignment vertical="center" wrapText="1"/>
    </xf>
    <xf numFmtId="0" fontId="11" fillId="0" borderId="42" xfId="0" applyFont="1" applyBorder="1" applyAlignment="1">
      <alignment vertical="center" wrapText="1"/>
    </xf>
    <xf numFmtId="0" fontId="72" fillId="0" borderId="43" xfId="3" applyFont="1" applyBorder="1" applyAlignment="1">
      <alignment vertical="center" wrapText="1"/>
    </xf>
    <xf numFmtId="0" fontId="72" fillId="0" borderId="42" xfId="3" applyFont="1" applyBorder="1" applyAlignment="1">
      <alignment vertical="center" wrapText="1"/>
    </xf>
    <xf numFmtId="0" fontId="75" fillId="35" borderId="50" xfId="0" applyFont="1" applyFill="1" applyBorder="1" applyAlignment="1">
      <alignment vertical="center" wrapText="1"/>
    </xf>
    <xf numFmtId="0" fontId="75" fillId="35" borderId="47" xfId="0" applyFont="1" applyFill="1" applyBorder="1" applyAlignment="1">
      <alignment vertical="center" wrapText="1"/>
    </xf>
    <xf numFmtId="0" fontId="75" fillId="35" borderId="46" xfId="0" applyFont="1" applyFill="1" applyBorder="1" applyAlignment="1">
      <alignment vertical="center" wrapText="1"/>
    </xf>
    <xf numFmtId="0" fontId="76" fillId="36" borderId="50" xfId="0" applyFont="1" applyFill="1" applyBorder="1" applyAlignment="1">
      <alignment vertical="center" wrapText="1"/>
    </xf>
    <xf numFmtId="0" fontId="76" fillId="36" borderId="47" xfId="0" applyFont="1" applyFill="1" applyBorder="1" applyAlignment="1">
      <alignment vertical="center" wrapText="1"/>
    </xf>
    <xf numFmtId="0" fontId="76" fillId="36" borderId="46" xfId="0" applyFont="1" applyFill="1" applyBorder="1" applyAlignment="1">
      <alignment vertical="center" wrapText="1"/>
    </xf>
    <xf numFmtId="0" fontId="76" fillId="0" borderId="50" xfId="0" applyFont="1" applyBorder="1" applyAlignment="1">
      <alignment vertical="center" wrapText="1"/>
    </xf>
    <xf numFmtId="0" fontId="76" fillId="0" borderId="47" xfId="0" applyFont="1" applyBorder="1" applyAlignment="1">
      <alignment vertical="center" wrapText="1"/>
    </xf>
    <xf numFmtId="0" fontId="76" fillId="0" borderId="46" xfId="0" applyFont="1" applyBorder="1" applyAlignment="1">
      <alignment vertical="center" wrapText="1"/>
    </xf>
    <xf numFmtId="0" fontId="84" fillId="35" borderId="51" xfId="0" applyFont="1" applyFill="1" applyBorder="1" applyAlignment="1">
      <alignment vertical="center"/>
    </xf>
    <xf numFmtId="0" fontId="84" fillId="35" borderId="52" xfId="0" applyFont="1" applyFill="1" applyBorder="1" applyAlignment="1">
      <alignment vertical="center"/>
    </xf>
    <xf numFmtId="0" fontId="32" fillId="34" borderId="52" xfId="0" applyFont="1" applyFill="1" applyBorder="1" applyAlignment="1">
      <alignment horizontal="center" vertical="center"/>
    </xf>
    <xf numFmtId="0" fontId="84" fillId="35" borderId="0" xfId="0" applyFont="1" applyFill="1" applyAlignment="1">
      <alignment vertical="center"/>
    </xf>
    <xf numFmtId="0" fontId="95" fillId="27" borderId="0" xfId="0" applyFont="1" applyFill="1" applyAlignment="1">
      <alignment vertical="center"/>
    </xf>
    <xf numFmtId="173" fontId="56" fillId="0" borderId="57" xfId="1" applyNumberFormat="1" applyFont="1" applyFill="1" applyBorder="1" applyAlignment="1">
      <alignment horizontal="center" vertical="center"/>
    </xf>
    <xf numFmtId="173" fontId="56" fillId="0" borderId="0" xfId="1" applyNumberFormat="1" applyFont="1" applyFill="1" applyBorder="1" applyAlignment="1">
      <alignment horizontal="center" vertical="center"/>
    </xf>
    <xf numFmtId="0" fontId="10" fillId="0" borderId="0" xfId="0" applyFont="1" applyAlignment="1">
      <alignment horizontal="left" wrapText="1"/>
    </xf>
    <xf numFmtId="0" fontId="10" fillId="0" borderId="0" xfId="0" applyFont="1" applyAlignment="1">
      <alignment horizontal="left"/>
    </xf>
    <xf numFmtId="0" fontId="110" fillId="44" borderId="74" xfId="0" applyFont="1" applyFill="1" applyBorder="1" applyAlignment="1">
      <alignment horizontal="center" vertical="center" wrapText="1"/>
    </xf>
    <xf numFmtId="0" fontId="110" fillId="44" borderId="32" xfId="0" applyFont="1" applyFill="1" applyBorder="1" applyAlignment="1">
      <alignment horizontal="center" vertical="center" wrapText="1"/>
    </xf>
    <xf numFmtId="0" fontId="105" fillId="0" borderId="0" xfId="0" applyFont="1" applyAlignment="1">
      <alignment horizontal="center"/>
    </xf>
    <xf numFmtId="0" fontId="110" fillId="44" borderId="74" xfId="0" applyFont="1" applyFill="1" applyBorder="1" applyAlignment="1">
      <alignment horizontal="center" vertical="center"/>
    </xf>
    <xf numFmtId="0" fontId="110" fillId="44" borderId="32" xfId="0" applyFont="1" applyFill="1" applyBorder="1" applyAlignment="1">
      <alignment horizontal="center" vertical="center"/>
    </xf>
    <xf numFmtId="0" fontId="110" fillId="40" borderId="74" xfId="0" applyFont="1" applyFill="1" applyBorder="1" applyAlignment="1">
      <alignment horizontal="center" vertical="center"/>
    </xf>
    <xf numFmtId="0" fontId="110" fillId="40" borderId="32" xfId="0" applyFont="1" applyFill="1" applyBorder="1" applyAlignment="1">
      <alignment horizontal="center" vertical="center"/>
    </xf>
    <xf numFmtId="0" fontId="110" fillId="44" borderId="80" xfId="0" applyFont="1" applyFill="1" applyBorder="1" applyAlignment="1">
      <alignment horizontal="center" vertical="center" wrapText="1"/>
    </xf>
    <xf numFmtId="0" fontId="110" fillId="44" borderId="78" xfId="0" applyFont="1" applyFill="1" applyBorder="1" applyAlignment="1">
      <alignment horizontal="center" vertical="center" wrapText="1"/>
    </xf>
    <xf numFmtId="0" fontId="110" fillId="44" borderId="79" xfId="0" applyFont="1" applyFill="1" applyBorder="1" applyAlignment="1">
      <alignment horizontal="center" vertical="center" wrapText="1"/>
    </xf>
    <xf numFmtId="0" fontId="110" fillId="44" borderId="76" xfId="0" applyFont="1" applyFill="1" applyBorder="1" applyAlignment="1">
      <alignment horizontal="center" vertical="center" wrapText="1"/>
    </xf>
    <xf numFmtId="0" fontId="110" fillId="44" borderId="33" xfId="0" applyFont="1" applyFill="1" applyBorder="1" applyAlignment="1">
      <alignment horizontal="center" vertical="center" wrapText="1"/>
    </xf>
    <xf numFmtId="0" fontId="110" fillId="44" borderId="31" xfId="0" applyFont="1" applyFill="1" applyBorder="1" applyAlignment="1">
      <alignment horizontal="center" vertical="center" wrapText="1"/>
    </xf>
    <xf numFmtId="0" fontId="110" fillId="44" borderId="30" xfId="0" applyFont="1" applyFill="1" applyBorder="1" applyAlignment="1">
      <alignment horizontal="center" vertical="center" wrapText="1"/>
    </xf>
    <xf numFmtId="0" fontId="110" fillId="44" borderId="77" xfId="0" applyFont="1" applyFill="1" applyBorder="1" applyAlignment="1">
      <alignment horizontal="center" vertical="center" wrapText="1"/>
    </xf>
    <xf numFmtId="0" fontId="114" fillId="30" borderId="32" xfId="0" applyFont="1" applyFill="1" applyBorder="1" applyAlignment="1">
      <alignment horizontal="center" vertical="center" wrapText="1"/>
    </xf>
  </cellXfs>
  <cellStyles count="12">
    <cellStyle name="Lien hypertexte" xfId="3" xr:uid="{00000000-0005-0000-0000-000000000000}"/>
    <cellStyle name="Lien hypertexte 2" xfId="4" xr:uid="{00000000-0005-0000-0000-000001000000}"/>
    <cellStyle name="Milliers" xfId="1" builtinId="3" customBuiltin="1"/>
    <cellStyle name="Milliers 2" xfId="5" xr:uid="{00000000-0005-0000-0000-000003000000}"/>
    <cellStyle name="Normal" xfId="0" builtinId="0" customBuiltin="1"/>
    <cellStyle name="Normal 11" xfId="6" xr:uid="{00000000-0005-0000-0000-000005000000}"/>
    <cellStyle name="Normal 2" xfId="7" xr:uid="{00000000-0005-0000-0000-000006000000}"/>
    <cellStyle name="Normal 2 2" xfId="8" xr:uid="{00000000-0005-0000-0000-000007000000}"/>
    <cellStyle name="Normal 2 2 2" xfId="11" xr:uid="{144E1CC9-CBE9-4AF6-9ECC-45A563C00405}"/>
    <cellStyle name="Normal 3" xfId="10" xr:uid="{1DEB1064-612B-439B-984D-27EC138556A0}"/>
    <cellStyle name="Normal 5" xfId="9" xr:uid="{00000000-0005-0000-0000-000008000000}"/>
    <cellStyle name="Pourcentage" xfId="2" builtinId="5" customBuiltin="1"/>
  </cellStyles>
  <dxfs count="0"/>
  <tableStyles count="0" defaultTableStyle="TableStyleMedium2" defaultPivotStyle="PivotStyleLight16"/>
  <colors>
    <mruColors>
      <color rgb="FF218F8B"/>
      <color rgb="FF657C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1.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449580</xdr:colOff>
          <xdr:row>3</xdr:row>
          <xdr:rowOff>137160</xdr:rowOff>
        </xdr:from>
        <xdr:to>
          <xdr:col>2</xdr:col>
          <xdr:colOff>601980</xdr:colOff>
          <xdr:row>7</xdr:row>
          <xdr:rowOff>60960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9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152400</xdr:colOff>
          <xdr:row>8</xdr:row>
          <xdr:rowOff>114300</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00000000-0008-0000-0C00-0000014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xdr:col>
      <xdr:colOff>68580</xdr:colOff>
      <xdr:row>9</xdr:row>
      <xdr:rowOff>0</xdr:rowOff>
    </xdr:from>
    <xdr:ext cx="443868" cy="6345"/>
    <xdr:sp macro="" textlink="">
      <xdr:nvSpPr>
        <xdr:cNvPr id="2" name="Shape 4">
          <a:extLst>
            <a:ext uri="{FF2B5EF4-FFF2-40B4-BE49-F238E27FC236}">
              <a16:creationId xmlns:a16="http://schemas.microsoft.com/office/drawing/2014/main" id="{00000000-0008-0000-0E00-000002000000}"/>
            </a:ext>
          </a:extLst>
        </xdr:cNvPr>
        <xdr:cNvSpPr/>
      </xdr:nvSpPr>
      <xdr:spPr>
        <a:xfrm>
          <a:off x="3840480" y="1066800"/>
          <a:ext cx="443868" cy="6345"/>
        </a:xfrm>
        <a:custGeom>
          <a:avLst/>
          <a:gdLst>
            <a:gd name="f0" fmla="val w"/>
            <a:gd name="f1" fmla="val h"/>
            <a:gd name="f2" fmla="val 0"/>
            <a:gd name="f3" fmla="val 443865"/>
            <a:gd name="f4" fmla="val 6350"/>
            <a:gd name="f5" fmla="val 443788"/>
            <a:gd name="f6" fmla="val 6096"/>
            <a:gd name="f7" fmla="*/ f0 1 443865"/>
            <a:gd name="f8" fmla="*/ f1 1 6350"/>
            <a:gd name="f9" fmla="+- f4 0 f2"/>
            <a:gd name="f10" fmla="+- f3 0 f2"/>
            <a:gd name="f11" fmla="*/ f10 1 443865"/>
            <a:gd name="f12" fmla="*/ f9 1 6350"/>
            <a:gd name="f13" fmla="*/ 0 1 f11"/>
            <a:gd name="f14" fmla="*/ 443865 1 f11"/>
            <a:gd name="f15" fmla="*/ 0 1 f12"/>
            <a:gd name="f16" fmla="*/ 6350 1 f12"/>
            <a:gd name="f17" fmla="*/ f13 f7 1"/>
            <a:gd name="f18" fmla="*/ f14 f7 1"/>
            <a:gd name="f19" fmla="*/ f16 f8 1"/>
            <a:gd name="f20" fmla="*/ f15 f8 1"/>
          </a:gdLst>
          <a:ahLst/>
          <a:cxnLst>
            <a:cxn ang="3cd4">
              <a:pos x="hc" y="t"/>
            </a:cxn>
            <a:cxn ang="0">
              <a:pos x="r" y="vc"/>
            </a:cxn>
            <a:cxn ang="cd4">
              <a:pos x="hc" y="b"/>
            </a:cxn>
            <a:cxn ang="cd2">
              <a:pos x="l" y="vc"/>
            </a:cxn>
          </a:cxnLst>
          <a:rect l="f17" t="f20" r="f18" b="f19"/>
          <a:pathLst>
            <a:path w="443865" h="6350">
              <a:moveTo>
                <a:pt x="f5" y="f2"/>
              </a:moveTo>
              <a:lnTo>
                <a:pt x="f2" y="f2"/>
              </a:lnTo>
              <a:lnTo>
                <a:pt x="f2" y="f6"/>
              </a:lnTo>
              <a:lnTo>
                <a:pt x="f5" y="f6"/>
              </a:lnTo>
              <a:lnTo>
                <a:pt x="f5" y="f2"/>
              </a:lnTo>
              <a:close/>
            </a:path>
          </a:pathLst>
        </a:custGeom>
        <a:solidFill>
          <a:srgbClr val="000000"/>
        </a:solidFill>
        <a:ln cap="flat">
          <a:noFill/>
          <a:prstDash val="solid"/>
        </a:ln>
      </xdr:spPr>
      <xdr:txBody>
        <a:bodyPr vert="horz" wrap="square" lIns="0" tIns="0" rIns="0" bIns="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fr-FR" sz="1100" b="0" i="0" u="none" strike="noStrike" kern="0" cap="none" spc="0" baseline="0">
            <a:solidFill>
              <a:srgbClr val="000000"/>
            </a:solidFill>
            <a:uFillTx/>
            <a:latin typeface="Calibri"/>
          </a:endParaRPr>
        </a:p>
      </xdr:txBody>
    </xdr:sp>
    <xdr:clientData/>
  </xdr:oneCellAnchor>
  <xdr:oneCellAnchor>
    <xdr:from>
      <xdr:col>2</xdr:col>
      <xdr:colOff>68580</xdr:colOff>
      <xdr:row>9</xdr:row>
      <xdr:rowOff>0</xdr:rowOff>
    </xdr:from>
    <xdr:ext cx="447041" cy="6345"/>
    <xdr:sp macro="" textlink="">
      <xdr:nvSpPr>
        <xdr:cNvPr id="3" name="Shape 5">
          <a:extLst>
            <a:ext uri="{FF2B5EF4-FFF2-40B4-BE49-F238E27FC236}">
              <a16:creationId xmlns:a16="http://schemas.microsoft.com/office/drawing/2014/main" id="{00000000-0008-0000-0E00-000003000000}"/>
            </a:ext>
          </a:extLst>
        </xdr:cNvPr>
        <xdr:cNvSpPr/>
      </xdr:nvSpPr>
      <xdr:spPr>
        <a:xfrm>
          <a:off x="3840480" y="1066800"/>
          <a:ext cx="447041" cy="6345"/>
        </a:xfrm>
        <a:custGeom>
          <a:avLst/>
          <a:gdLst>
            <a:gd name="f0" fmla="val w"/>
            <a:gd name="f1" fmla="val h"/>
            <a:gd name="f2" fmla="val 0"/>
            <a:gd name="f3" fmla="val 447040"/>
            <a:gd name="f4" fmla="val 6350"/>
            <a:gd name="f5" fmla="val 446836"/>
            <a:gd name="f6" fmla="val 6096"/>
            <a:gd name="f7" fmla="*/ f0 1 447040"/>
            <a:gd name="f8" fmla="*/ f1 1 6350"/>
            <a:gd name="f9" fmla="+- f4 0 f2"/>
            <a:gd name="f10" fmla="+- f3 0 f2"/>
            <a:gd name="f11" fmla="*/ f10 1 447040"/>
            <a:gd name="f12" fmla="*/ f9 1 6350"/>
            <a:gd name="f13" fmla="*/ 0 1 f11"/>
            <a:gd name="f14" fmla="*/ 447040 1 f11"/>
            <a:gd name="f15" fmla="*/ 0 1 f12"/>
            <a:gd name="f16" fmla="*/ 6350 1 f12"/>
            <a:gd name="f17" fmla="*/ f13 f7 1"/>
            <a:gd name="f18" fmla="*/ f14 f7 1"/>
            <a:gd name="f19" fmla="*/ f16 f8 1"/>
            <a:gd name="f20" fmla="*/ f15 f8 1"/>
          </a:gdLst>
          <a:ahLst/>
          <a:cxnLst>
            <a:cxn ang="3cd4">
              <a:pos x="hc" y="t"/>
            </a:cxn>
            <a:cxn ang="0">
              <a:pos x="r" y="vc"/>
            </a:cxn>
            <a:cxn ang="cd4">
              <a:pos x="hc" y="b"/>
            </a:cxn>
            <a:cxn ang="cd2">
              <a:pos x="l" y="vc"/>
            </a:cxn>
          </a:cxnLst>
          <a:rect l="f17" t="f20" r="f18" b="f19"/>
          <a:pathLst>
            <a:path w="447040" h="6350">
              <a:moveTo>
                <a:pt x="f5" y="f2"/>
              </a:moveTo>
              <a:lnTo>
                <a:pt x="f2" y="f2"/>
              </a:lnTo>
              <a:lnTo>
                <a:pt x="f2" y="f6"/>
              </a:lnTo>
              <a:lnTo>
                <a:pt x="f5" y="f6"/>
              </a:lnTo>
              <a:lnTo>
                <a:pt x="f5" y="f2"/>
              </a:lnTo>
              <a:close/>
            </a:path>
          </a:pathLst>
        </a:custGeom>
        <a:solidFill>
          <a:srgbClr val="000000"/>
        </a:solidFill>
        <a:ln cap="flat">
          <a:noFill/>
          <a:prstDash val="solid"/>
        </a:ln>
      </xdr:spPr>
      <xdr:txBody>
        <a:bodyPr vert="horz" wrap="square" lIns="0" tIns="0" rIns="0" bIns="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fr-FR" sz="1100" b="0" i="0" u="none" strike="noStrike" kern="0" cap="none" spc="0" baseline="0">
            <a:solidFill>
              <a:srgbClr val="000000"/>
            </a:solidFill>
            <a:uFillTx/>
            <a:latin typeface="Calibri"/>
          </a:endParaRPr>
        </a:p>
      </xdr:txBody>
    </xdr:sp>
    <xdr:clientData/>
  </xdr:oneCellAnchor>
  <xdr:oneCellAnchor>
    <xdr:from>
      <xdr:col>2</xdr:col>
      <xdr:colOff>68580</xdr:colOff>
      <xdr:row>9</xdr:row>
      <xdr:rowOff>0</xdr:rowOff>
    </xdr:from>
    <xdr:ext cx="442597" cy="6345"/>
    <xdr:sp macro="" textlink="">
      <xdr:nvSpPr>
        <xdr:cNvPr id="4" name="Shape 6">
          <a:extLst>
            <a:ext uri="{FF2B5EF4-FFF2-40B4-BE49-F238E27FC236}">
              <a16:creationId xmlns:a16="http://schemas.microsoft.com/office/drawing/2014/main" id="{00000000-0008-0000-0E00-000004000000}"/>
            </a:ext>
          </a:extLst>
        </xdr:cNvPr>
        <xdr:cNvSpPr/>
      </xdr:nvSpPr>
      <xdr:spPr>
        <a:xfrm>
          <a:off x="3840480" y="1066800"/>
          <a:ext cx="442597" cy="6345"/>
        </a:xfrm>
        <a:custGeom>
          <a:avLst/>
          <a:gdLst>
            <a:gd name="f0" fmla="val w"/>
            <a:gd name="f1" fmla="val h"/>
            <a:gd name="f2" fmla="val 0"/>
            <a:gd name="f3" fmla="val 442595"/>
            <a:gd name="f4" fmla="val 6350"/>
            <a:gd name="f5" fmla="val 442264"/>
            <a:gd name="f6" fmla="val 6096"/>
            <a:gd name="f7" fmla="*/ f0 1 442595"/>
            <a:gd name="f8" fmla="*/ f1 1 6350"/>
            <a:gd name="f9" fmla="+- f4 0 f2"/>
            <a:gd name="f10" fmla="+- f3 0 f2"/>
            <a:gd name="f11" fmla="*/ f10 1 442595"/>
            <a:gd name="f12" fmla="*/ f9 1 6350"/>
            <a:gd name="f13" fmla="*/ 0 1 f11"/>
            <a:gd name="f14" fmla="*/ 442595 1 f11"/>
            <a:gd name="f15" fmla="*/ 0 1 f12"/>
            <a:gd name="f16" fmla="*/ 6350 1 f12"/>
            <a:gd name="f17" fmla="*/ f13 f7 1"/>
            <a:gd name="f18" fmla="*/ f14 f7 1"/>
            <a:gd name="f19" fmla="*/ f16 f8 1"/>
            <a:gd name="f20" fmla="*/ f15 f8 1"/>
          </a:gdLst>
          <a:ahLst/>
          <a:cxnLst>
            <a:cxn ang="3cd4">
              <a:pos x="hc" y="t"/>
            </a:cxn>
            <a:cxn ang="0">
              <a:pos x="r" y="vc"/>
            </a:cxn>
            <a:cxn ang="cd4">
              <a:pos x="hc" y="b"/>
            </a:cxn>
            <a:cxn ang="cd2">
              <a:pos x="l" y="vc"/>
            </a:cxn>
          </a:cxnLst>
          <a:rect l="f17" t="f20" r="f18" b="f19"/>
          <a:pathLst>
            <a:path w="442595" h="6350">
              <a:moveTo>
                <a:pt x="f5" y="f2"/>
              </a:moveTo>
              <a:lnTo>
                <a:pt x="f2" y="f2"/>
              </a:lnTo>
              <a:lnTo>
                <a:pt x="f2" y="f6"/>
              </a:lnTo>
              <a:lnTo>
                <a:pt x="f5" y="f6"/>
              </a:lnTo>
              <a:lnTo>
                <a:pt x="f5" y="f2"/>
              </a:lnTo>
              <a:close/>
            </a:path>
          </a:pathLst>
        </a:custGeom>
        <a:solidFill>
          <a:srgbClr val="000000"/>
        </a:solidFill>
        <a:ln cap="flat">
          <a:noFill/>
          <a:prstDash val="solid"/>
        </a:ln>
      </xdr:spPr>
      <xdr:txBody>
        <a:bodyPr vert="horz" wrap="square" lIns="0" tIns="0" rIns="0" bIns="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fr-FR" sz="1100" b="0" i="0" u="none" strike="noStrike" kern="0" cap="none" spc="0" baseline="0">
            <a:solidFill>
              <a:srgbClr val="000000"/>
            </a:solidFill>
            <a:uFillTx/>
            <a:latin typeface="Calibri"/>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152400</xdr:colOff>
          <xdr:row>8</xdr:row>
          <xdr:rowOff>114300</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3400-0000017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152400</xdr:colOff>
          <xdr:row>8</xdr:row>
          <xdr:rowOff>114300</xdr:rowOff>
        </xdr:to>
        <xdr:sp macro="" textlink="">
          <xdr:nvSpPr>
            <xdr:cNvPr id="31745" name="Object 1" hidden="1">
              <a:extLst>
                <a:ext uri="{63B3BB69-23CF-44E3-9099-C40C66FF867C}">
                  <a14:compatExt spid="_x0000_s31745"/>
                </a:ext>
                <a:ext uri="{FF2B5EF4-FFF2-40B4-BE49-F238E27FC236}">
                  <a16:creationId xmlns:a16="http://schemas.microsoft.com/office/drawing/2014/main" id="{00000000-0008-0000-3500-0000017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152400</xdr:colOff>
          <xdr:row>9</xdr:row>
          <xdr:rowOff>114300</xdr:rowOff>
        </xdr:to>
        <xdr:sp macro="" textlink="">
          <xdr:nvSpPr>
            <xdr:cNvPr id="32769" name="Object 1" hidden="1">
              <a:extLst>
                <a:ext uri="{63B3BB69-23CF-44E3-9099-C40C66FF867C}">
                  <a14:compatExt spid="_x0000_s32769"/>
                </a:ext>
                <a:ext uri="{FF2B5EF4-FFF2-40B4-BE49-F238E27FC236}">
                  <a16:creationId xmlns:a16="http://schemas.microsoft.com/office/drawing/2014/main" id="{00000000-0008-0000-3600-0000018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5</xdr:col>
      <xdr:colOff>361950</xdr:colOff>
      <xdr:row>9</xdr:row>
      <xdr:rowOff>152400</xdr:rowOff>
    </xdr:from>
    <xdr:ext cx="184731" cy="264560"/>
    <xdr:sp macro="" textlink="">
      <xdr:nvSpPr>
        <xdr:cNvPr id="2" name="ZoneTexte 1">
          <a:extLst>
            <a:ext uri="{FF2B5EF4-FFF2-40B4-BE49-F238E27FC236}">
              <a16:creationId xmlns:a16="http://schemas.microsoft.com/office/drawing/2014/main" id="{00000000-0008-0000-3700-000002000000}"/>
            </a:ext>
          </a:extLst>
        </xdr:cNvPr>
        <xdr:cNvSpPr txBox="1"/>
      </xdr:nvSpPr>
      <xdr:spPr>
        <a:xfrm>
          <a:off x="4324350" y="2346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116204</xdr:colOff>
      <xdr:row>13</xdr:row>
      <xdr:rowOff>40005</xdr:rowOff>
    </xdr:from>
    <xdr:ext cx="4848225" cy="457200"/>
    <xdr:sp macro="" textlink="">
      <xdr:nvSpPr>
        <xdr:cNvPr id="3" name="ZoneTexte 2">
          <a:extLst>
            <a:ext uri="{FF2B5EF4-FFF2-40B4-BE49-F238E27FC236}">
              <a16:creationId xmlns:a16="http://schemas.microsoft.com/office/drawing/2014/main" id="{00000000-0008-0000-3700-000003000000}"/>
            </a:ext>
          </a:extLst>
        </xdr:cNvPr>
        <xdr:cNvSpPr txBox="1"/>
      </xdr:nvSpPr>
      <xdr:spPr>
        <a:xfrm>
          <a:off x="2493644" y="2966085"/>
          <a:ext cx="4848225"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800"/>
            <a:t>RETROCESSIONS de la taxe sur la superficie 2021</a:t>
          </a:r>
        </a:p>
      </xdr:txBody>
    </xdr:sp>
    <xdr:clientData/>
  </xdr:oneCellAnchor>
  <xdr:oneCellAnchor>
    <xdr:from>
      <xdr:col>1</xdr:col>
      <xdr:colOff>0</xdr:colOff>
      <xdr:row>4</xdr:row>
      <xdr:rowOff>17145</xdr:rowOff>
    </xdr:from>
    <xdr:ext cx="2828925" cy="2114550"/>
    <xdr:sp macro="" textlink="">
      <xdr:nvSpPr>
        <xdr:cNvPr id="4" name="ZoneTexte 3">
          <a:extLst>
            <a:ext uri="{FF2B5EF4-FFF2-40B4-BE49-F238E27FC236}">
              <a16:creationId xmlns:a16="http://schemas.microsoft.com/office/drawing/2014/main" id="{00000000-0008-0000-3700-000004000000}"/>
            </a:ext>
          </a:extLst>
        </xdr:cNvPr>
        <xdr:cNvSpPr txBox="1"/>
      </xdr:nvSpPr>
      <xdr:spPr>
        <a:xfrm>
          <a:off x="1539240" y="1297305"/>
          <a:ext cx="2828925" cy="2114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fr-FR" sz="1100">
              <a:latin typeface="Agency FB" panose="020B0503020202020204" pitchFamily="34" charset="0"/>
            </a:rPr>
            <a:t>MINISTERE DES FINANCES ET DU BUDGET                                                                   -----------------                                                                                                                                               </a:t>
          </a:r>
          <a:r>
            <a:rPr lang="fr-FR" sz="1100" b="1">
              <a:latin typeface="Agency FB" panose="020B0503020202020204" pitchFamily="34" charset="0"/>
            </a:rPr>
            <a:t>DIRECTION GENERALE DU TRESOR                                          </a:t>
          </a:r>
          <a:r>
            <a:rPr lang="fr-FR" sz="1100">
              <a:latin typeface="Agency FB" panose="020B0503020202020204" pitchFamily="34" charset="0"/>
            </a:rPr>
            <a:t>--------------                                                                                 PREMIER FONDE DE POUVOIRS                                                                                 ----------------                                                                         -DIRECTION DES RECETTES                                                                                                 ---------------                                                                 SERVICES DES RECETTES DES RESSOURCES NATURELLES                                                                                 --------------</a:t>
          </a:r>
        </a:p>
      </xdr:txBody>
    </xdr:sp>
    <xdr:clientData/>
  </xdr:oneCellAnchor>
  <xdr:oneCellAnchor>
    <xdr:from>
      <xdr:col>5</xdr:col>
      <xdr:colOff>872490</xdr:colOff>
      <xdr:row>7</xdr:row>
      <xdr:rowOff>152400</xdr:rowOff>
    </xdr:from>
    <xdr:ext cx="1880181" cy="800100"/>
    <xdr:sp macro="" textlink="">
      <xdr:nvSpPr>
        <xdr:cNvPr id="5" name="ZoneTexte 4">
          <a:extLst>
            <a:ext uri="{FF2B5EF4-FFF2-40B4-BE49-F238E27FC236}">
              <a16:creationId xmlns:a16="http://schemas.microsoft.com/office/drawing/2014/main" id="{00000000-0008-0000-3700-000005000000}"/>
            </a:ext>
          </a:extLst>
        </xdr:cNvPr>
        <xdr:cNvSpPr txBox="1"/>
      </xdr:nvSpPr>
      <xdr:spPr>
        <a:xfrm>
          <a:off x="6419850" y="1981200"/>
          <a:ext cx="1880181" cy="800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fr-FR" sz="1100" b="1">
              <a:latin typeface="Agency FB" panose="020B0503020202020204" pitchFamily="34" charset="0"/>
            </a:rPr>
            <a:t>REPUBLIQUE DU CONGO   </a:t>
          </a:r>
        </a:p>
        <a:p>
          <a:pPr algn="ctr"/>
          <a:r>
            <a:rPr lang="fr-FR" sz="1100">
              <a:latin typeface="Agency FB" panose="020B0503020202020204" pitchFamily="34" charset="0"/>
            </a:rPr>
            <a:t>Unité*TRAVAIL*Progrés                                             ------------</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180975</xdr:colOff>
      <xdr:row>0</xdr:row>
      <xdr:rowOff>57150</xdr:rowOff>
    </xdr:from>
    <xdr:to>
      <xdr:col>0</xdr:col>
      <xdr:colOff>901700</xdr:colOff>
      <xdr:row>4</xdr:row>
      <xdr:rowOff>180975</xdr:rowOff>
    </xdr:to>
    <xdr:pic>
      <xdr:nvPicPr>
        <xdr:cNvPr id="2" name="Image 1" descr="GraphiqueSNPC">
          <a:extLst>
            <a:ext uri="{FF2B5EF4-FFF2-40B4-BE49-F238E27FC236}">
              <a16:creationId xmlns:a16="http://schemas.microsoft.com/office/drawing/2014/main" id="{00000000-0008-0000-3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57150"/>
          <a:ext cx="720725" cy="855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nerteamtn.sharepoint.com/sites/ITIECongo2021-2022/Documents%20partages/General/EITI%20Congo%202021%20-%202022/02.%20Conciliation/Database/Database%20minier/2021/Database%20minier%20-%20ITIE-Congo%202021.xlsx" TargetMode="External"/><Relationship Id="rId1" Type="http://schemas.openxmlformats.org/officeDocument/2006/relationships/externalLinkPath" Target="/sites/ITIECongo2021-2022/Documents%20partages/General/EITI%20Congo%202021%20-%202022/02.%20Conciliation/Database/Database%20minier/2021/Database%20minier%20-%20ITIE-Congo%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EXERCICE%202021\PETROLIERE%20COMPTABILITE\ETAT\Ann&#233;e%202021\NEW%20FACTURATION%20PROVISOIRE%20%20BRUT%20CORAF%20-%20Copi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lux à divulguer par projet "/>
      <sheetName val="Paiements Par Projets"/>
      <sheetName val="Feuil1"/>
      <sheetName val="Adj by Company (STE)"/>
      <sheetName val="Adj by Company (GOV)"/>
      <sheetName val="Lists"/>
      <sheetName val="Taxes"/>
      <sheetName val="Companies"/>
      <sheetName val="Ecart non justifié"/>
      <sheetName val="Rep by Tax (Minier)"/>
      <sheetName val="Rep by Comp"/>
      <sheetName val="Total Ajustements"/>
      <sheetName val="1"/>
      <sheetName val="2"/>
      <sheetName val="3"/>
      <sheetName val="4"/>
    </sheetNames>
    <sheetDataSet>
      <sheetData sheetId="0" refreshError="1"/>
      <sheetData sheetId="1" refreshError="1"/>
      <sheetData sheetId="2" refreshError="1"/>
      <sheetData sheetId="3" refreshError="1"/>
      <sheetData sheetId="4" refreshError="1"/>
      <sheetData sheetId="5">
        <row r="7">
          <cell r="A7" t="str">
            <v>1- Parts d'huile de la SNH-Etat (Petrole)</v>
          </cell>
        </row>
        <row r="8">
          <cell r="A8" t="str">
            <v>2- Parts d'huile de la SNH-Etat (Gaz)</v>
          </cell>
        </row>
        <row r="9">
          <cell r="A9" t="str">
            <v>3- Parts d'huile de la SNH-Etat (Condensat)</v>
          </cell>
        </row>
        <row r="10">
          <cell r="A10" t="str">
            <v>4- Parts d'huile de la SNH-Associé (Petrole)</v>
          </cell>
        </row>
        <row r="11">
          <cell r="A11" t="str">
            <v>5- Parts d'huile de la SNH-Associé (Gaz)</v>
          </cell>
        </row>
        <row r="12">
          <cell r="A12" t="str">
            <v>6- Parts d'huile de la SNH-Associé (Cendensat)</v>
          </cell>
        </row>
        <row r="13">
          <cell r="A13" t="str">
            <v>7- Parts d'huile de la SNH-État (Pétrole) +</v>
          </cell>
        </row>
        <row r="14">
          <cell r="A14" t="str">
            <v>8- Parts d'huile de la SNH-État (Gaz)+</v>
          </cell>
        </row>
        <row r="15">
          <cell r="A15" t="str">
            <v>9- Parts d'huile de la SNH-État (Condensat)+</v>
          </cell>
        </row>
        <row r="16">
          <cell r="A16" t="str">
            <v>10- Parts d'huile de la SNH-Associé (Pétrole)+</v>
          </cell>
        </row>
        <row r="17">
          <cell r="A17" t="str">
            <v>11- Parts d'huile de la SNH-Associé (Gaz) +</v>
          </cell>
        </row>
        <row r="18">
          <cell r="A18" t="str">
            <v>12- Parts d'huile de la SNH-Associé (Condensat) +</v>
          </cell>
        </row>
        <row r="19">
          <cell r="A19" t="str">
            <v>13- Parts d'huile SNH-ETAT commercialisées par la SNH (Petrole)</v>
          </cell>
        </row>
        <row r="20">
          <cell r="A20" t="str">
            <v>14- Parts d'huile SNH-ETAT commercialisées par la SNH (Gas)</v>
          </cell>
        </row>
        <row r="21">
          <cell r="A21" t="str">
            <v>15- Parts d'huile SNH-ETAT commercialisées par la SNH (Condensat)</v>
          </cell>
        </row>
        <row r="22">
          <cell r="A22" t="str">
            <v>16- Transferts directs au Trésor Public par la  SNH</v>
          </cell>
        </row>
        <row r="23">
          <cell r="A23" t="str">
            <v>17- Transferts indirects au Trésor Public (Interventions directes SNH)</v>
          </cell>
        </row>
        <row r="24">
          <cell r="A24" t="str">
            <v>18- Dividendes SNH</v>
          </cell>
        </row>
        <row r="25">
          <cell r="A25" t="str">
            <v>19- Redevance Minière Proportionnelle</v>
          </cell>
        </row>
        <row r="26">
          <cell r="A26" t="str">
            <v>20- Redevance Proportionnelle à la Production</v>
          </cell>
        </row>
        <row r="27">
          <cell r="A27" t="str">
            <v>21- Redevance Minière Négative ( à mettre en signe - )</v>
          </cell>
        </row>
        <row r="28">
          <cell r="A28" t="str">
            <v>22- Bonus de signature</v>
          </cell>
        </row>
        <row r="29">
          <cell r="A29" t="str">
            <v>23- Bonus de Production</v>
          </cell>
        </row>
        <row r="30">
          <cell r="A30" t="str">
            <v>24- Prélèvement pétrolier additionnel</v>
          </cell>
        </row>
        <row r="31">
          <cell r="A31" t="str">
            <v>25- Frais de Formation</v>
          </cell>
        </row>
        <row r="32">
          <cell r="A32" t="str">
            <v>26- Taxes sur les activités de transport des hydrocarbures</v>
          </cell>
        </row>
        <row r="33">
          <cell r="A33" t="str">
            <v>27- Dividendes Filiales SNH</v>
          </cell>
        </row>
        <row r="34">
          <cell r="A34" t="str">
            <v>28- Autres Pénalités de non exécution des programmes d'exploration/production</v>
          </cell>
        </row>
        <row r="35">
          <cell r="A35" t="str">
            <v>29- Autres paiements significatifs</v>
          </cell>
        </row>
        <row r="36">
          <cell r="A36" t="str">
            <v>30- Impôts sur les sociétés y compris les acomptes (pétrolier et non pétrolier)</v>
          </cell>
        </row>
        <row r="37">
          <cell r="A37" t="str">
            <v>31- Droits Fixes (y compris droits pour attribution ou renouvellement de permis)</v>
          </cell>
        </row>
        <row r="38">
          <cell r="A38" t="str">
            <v>32- Redevance Superficiaire</v>
          </cell>
        </row>
        <row r="39">
          <cell r="A39" t="str">
            <v>33- Taxes Ad Valorem (y compris les redevances sur production des eaux)</v>
          </cell>
        </row>
        <row r="40">
          <cell r="A40" t="str">
            <v>34- Taxes à l'extraction</v>
          </cell>
        </row>
        <row r="41">
          <cell r="A41" t="str">
            <v>35- Taxe Spéciale sur les Revenus (TSR)</v>
          </cell>
        </row>
        <row r="42">
          <cell r="A42" t="str">
            <v>36- Redressements fiscaux/amendes et pénalités</v>
          </cell>
        </row>
        <row r="43">
          <cell r="A43" t="str">
            <v>37- Droits de Douane</v>
          </cell>
        </row>
        <row r="44">
          <cell r="A44" t="str">
            <v>38- Droits de sortie à l’exportation</v>
          </cell>
        </row>
        <row r="45">
          <cell r="A45" t="str">
            <v>39- Redressements Douaniers/amendes et pénalités</v>
          </cell>
        </row>
        <row r="46">
          <cell r="A46" t="str">
            <v>40- Droits de passage du pipeline (COTCO)</v>
          </cell>
        </row>
        <row r="47">
          <cell r="A47" t="str">
            <v>41- Dividendes versés à l'Etat</v>
          </cell>
        </row>
        <row r="48">
          <cell r="A48" t="str">
            <v>42- Contributions FNE</v>
          </cell>
        </row>
        <row r="49">
          <cell r="A49" t="str">
            <v>43- Contributions CFC (part patronale)</v>
          </cell>
        </row>
        <row r="50">
          <cell r="A50" t="str">
            <v>44- Bonus progressif</v>
          </cell>
        </row>
        <row r="51">
          <cell r="A51" t="str">
            <v>45- Impôt sur le Revenu des Capitaux mobiliers (IRCM)</v>
          </cell>
        </row>
        <row r="52">
          <cell r="A52" t="str">
            <v xml:space="preserve">46- Frais d’inspection et de contrôle  </v>
          </cell>
        </row>
        <row r="53">
          <cell r="A53" t="str">
            <v>47- Cotisations à la charge de l’employeur</v>
          </cell>
        </row>
        <row r="54">
          <cell r="A54" t="str">
            <v>48- Dividendes versées à la SNI</v>
          </cell>
        </row>
        <row r="55">
          <cell r="A55" t="str">
            <v xml:space="preserve">49- Contribution au fonds de développement du secteur minier + </v>
          </cell>
        </row>
        <row r="56">
          <cell r="A56" t="str">
            <v>50- Autres paiements significatifs versés à l'Etat ( sup à 100 KUSD/55 000 KFCFA)</v>
          </cell>
        </row>
        <row r="57">
          <cell r="A57" t="str">
            <v>51- Paiements sociaux  obligatoires</v>
          </cell>
        </row>
        <row r="58">
          <cell r="A58" t="str">
            <v>52- Paiements sociaux obligatoires (Contribution au compte spécial de développement des capacités locales) +</v>
          </cell>
        </row>
        <row r="59">
          <cell r="A59" t="str">
            <v>53- Paiements sociaux volontaires</v>
          </cell>
        </row>
        <row r="60">
          <cell r="A60" t="str">
            <v>54- Dépenses quasi fiscales</v>
          </cell>
        </row>
        <row r="61">
          <cell r="A61" t="str">
            <v>55- Provision pour Abandon +</v>
          </cell>
        </row>
        <row r="62">
          <cell r="A62" t="str">
            <v>56- Contribution au fonds de restauration, de réhabilitation et de fermeture des sites miniers et des carrières  +</v>
          </cell>
        </row>
        <row r="63">
          <cell r="A63" t="str">
            <v>57- Autres dépenses environnementales +</v>
          </cell>
        </row>
        <row r="64">
          <cell r="A64" t="str">
            <v>58- Amendes et pénalités environnementales +</v>
          </cell>
        </row>
        <row r="65">
          <cell r="A65" t="str">
            <v>59- Transferts au populations riveraines</v>
          </cell>
        </row>
        <row r="66">
          <cell r="A66" t="str">
            <v>60- Transferts aux FEICOM</v>
          </cell>
        </row>
        <row r="67">
          <cell r="A67" t="str">
            <v>61- Transferts aux Communes</v>
          </cell>
        </row>
        <row r="68">
          <cell r="A68" t="str">
            <v>62- Autres recettes transférées</v>
          </cell>
        </row>
        <row r="72">
          <cell r="A72" t="str">
            <v>Taxes payées non reportées</v>
          </cell>
        </row>
        <row r="73">
          <cell r="A73" t="str">
            <v>Taxes payées hors période de réconciliation</v>
          </cell>
        </row>
        <row r="74">
          <cell r="A74" t="str">
            <v>Taxes hors périmètre de réconciliation</v>
          </cell>
        </row>
        <row r="75">
          <cell r="A75" t="str">
            <v>Erreur de reporting (montant et détail)</v>
          </cell>
        </row>
        <row r="76">
          <cell r="A76" t="str">
            <v>Taxes reportées non payées</v>
          </cell>
        </row>
        <row r="77">
          <cell r="A77" t="str">
            <v>Montant doublement déclaré</v>
          </cell>
        </row>
        <row r="78">
          <cell r="A78" t="str">
            <v>Erreur de classification</v>
          </cell>
        </row>
        <row r="79">
          <cell r="A79" t="str">
            <v>Flux se rapportant à une activité non extractive</v>
          </cell>
        </row>
        <row r="80">
          <cell r="A80" t="str">
            <v>Taxes payées sous un autre NUI</v>
          </cell>
        </row>
        <row r="81">
          <cell r="A81" t="str">
            <v>Différence de change</v>
          </cell>
        </row>
        <row r="85">
          <cell r="A85" t="str">
            <v>Taxes non reportés par l'Etat</v>
          </cell>
        </row>
        <row r="86">
          <cell r="A86" t="str">
            <v>Montant doublement déclaré</v>
          </cell>
        </row>
        <row r="87">
          <cell r="A87" t="str">
            <v>Taxes perçues hors de la période de réconciliation</v>
          </cell>
        </row>
        <row r="88">
          <cell r="A88" t="str">
            <v>Erreur de reporting (montant et détail)</v>
          </cell>
        </row>
        <row r="89">
          <cell r="A89" t="str">
            <v>Taxe reporté par l'Etat non réellement encaissée</v>
          </cell>
        </row>
        <row r="90">
          <cell r="A90" t="str">
            <v>Erreur de classification</v>
          </cell>
        </row>
        <row r="91">
          <cell r="A91" t="str">
            <v>Flux se rapportant à une activité non extractive</v>
          </cell>
        </row>
        <row r="92">
          <cell r="A92" t="str">
            <v>Taxes payées par la Ste sur un autre IFU non reporté par l'Etat</v>
          </cell>
        </row>
        <row r="93">
          <cell r="A93" t="str">
            <v>Taxes hors périmètre de réconciliation</v>
          </cell>
        </row>
        <row r="97">
          <cell r="A97" t="str">
            <v>FD non soumis par la Société Extractive</v>
          </cell>
        </row>
        <row r="98">
          <cell r="A98" t="str">
            <v>FD non soumis par l'Etat</v>
          </cell>
        </row>
        <row r="99">
          <cell r="A99" t="str">
            <v>Montants non déclarés par la Société Extractive</v>
          </cell>
        </row>
        <row r="100">
          <cell r="A100" t="str">
            <v>Montants non déclarés par l'Etat</v>
          </cell>
        </row>
        <row r="101">
          <cell r="A101" t="str">
            <v xml:space="preserve">Détail non soumis par la Société Extractive </v>
          </cell>
        </row>
        <row r="102">
          <cell r="A102" t="str">
            <v>Détail non soumis par l'Etat</v>
          </cell>
        </row>
        <row r="103">
          <cell r="A103" t="str">
            <v>Taxes non reportées par la Société Extractive</v>
          </cell>
        </row>
        <row r="104">
          <cell r="A104" t="str">
            <v>Taxes non reportées par l'Etat</v>
          </cell>
        </row>
        <row r="105">
          <cell r="A105" t="str">
            <v>Pièces justificatives non soumises par l'Entreprise Extractive</v>
          </cell>
        </row>
        <row r="106">
          <cell r="A106" t="str">
            <v>Pièces justificatives non soumises par l'Etat</v>
          </cell>
        </row>
        <row r="107">
          <cell r="A107" t="str">
            <v>Différence de change</v>
          </cell>
        </row>
        <row r="108">
          <cell r="A108" t="str">
            <v>Déclaration non reconnue par la Société Extractive</v>
          </cell>
        </row>
        <row r="109">
          <cell r="A109" t="str">
            <v>Déclaration non reconnue par l'Etat</v>
          </cell>
        </row>
        <row r="110">
          <cell r="A110" t="str">
            <v>Non significatif &lt; 1 M FCFA</v>
          </cell>
        </row>
        <row r="111">
          <cell r="A111" t="str">
            <v>Paiements en nature</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URE JANV 21"/>
      <sheetName val="FRAIS GESTION JAN 21"/>
      <sheetName val="NOTE DE CALCUL JANV 21"/>
      <sheetName val="FACTURE FEV 21"/>
      <sheetName val="FRAIS GESTION FEV 21"/>
      <sheetName val="NOTE DE CALCUL FEV 21"/>
      <sheetName val="FACTURE MARS 21"/>
      <sheetName val="FRAIS GESTION MARS 21"/>
      <sheetName val="NOTE DE CALCUL MARS 21"/>
      <sheetName val="FACTURE AVRIL 21"/>
      <sheetName val="FRAIS GESTION AVRIL 21"/>
      <sheetName val="NOTE DE CALCUL AVRIL 21"/>
      <sheetName val="FACTURE MAI 21"/>
      <sheetName val="FRAIS GESTION MAI 21"/>
      <sheetName val="NOTE DE CALCUL MAI 21"/>
      <sheetName val="FACTURE JUIN 21"/>
      <sheetName val="FRAIS GESTION JUIN 21"/>
      <sheetName val="NOTE DE CALCUL JUIN 21"/>
      <sheetName val=" RAPPORT 1ER TRIM 2021"/>
      <sheetName val="RAPPORT 2EME TRIM 2021"/>
      <sheetName val="ETAT RAPPROCHEMENT 1er TRIM 21"/>
      <sheetName val="ETAT RAPPROCHEMENT 2ME TRIM 21"/>
      <sheetName val="SUIVI PAIEMENT CORAF"/>
      <sheetName val="ECART FACTURE"/>
      <sheetName val="mois"/>
      <sheetName val=" FACTURE JUILLET 2021"/>
      <sheetName val="FRAIS DE GESTION JUILLET 2021"/>
      <sheetName val="FACTURE AOUT 2021"/>
      <sheetName val="FRAIS DE GESTION AOUT 2021"/>
      <sheetName val="FACTURE SEPTEMBRE 2021"/>
      <sheetName val="FRAIS DE GESTION SEPTEMBRE 2021"/>
      <sheetName val="FACTURE OCTOBRE 2021"/>
      <sheetName val="FRAIS DE GESTION OCTOBRE 2021"/>
      <sheetName val="FACTURE NOVEMBRE 2021"/>
      <sheetName val="FRAIS DE GESTION NOVEMBRE 2021"/>
      <sheetName val="FACTURE DECEMBRE 2021"/>
      <sheetName val="FRAIS DE GESTION DECEMBRE 2021"/>
      <sheetName val="Feuil1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24">
          <cell r="B24" t="str">
            <v>Djéno Melange</v>
          </cell>
          <cell r="C24" t="str">
            <v>15-21-962 R2</v>
          </cell>
          <cell r="D24">
            <v>44381</v>
          </cell>
          <cell r="G24">
            <v>96211.505999999994</v>
          </cell>
        </row>
        <row r="25">
          <cell r="B25" t="str">
            <v>Nkossa Blend</v>
          </cell>
          <cell r="C25" t="str">
            <v>16-21-963 R</v>
          </cell>
          <cell r="D25">
            <v>44390</v>
          </cell>
          <cell r="G25">
            <v>166224.60800000001</v>
          </cell>
        </row>
        <row r="26">
          <cell r="B26" t="str">
            <v>Djéno Melange</v>
          </cell>
          <cell r="C26" t="str">
            <v>17-21-964 R</v>
          </cell>
          <cell r="D26">
            <v>44399</v>
          </cell>
          <cell r="G26">
            <v>166086.084</v>
          </cell>
        </row>
        <row r="27">
          <cell r="B27" t="str">
            <v>Djéno Melange</v>
          </cell>
          <cell r="C27" t="str">
            <v>18-21-965 R</v>
          </cell>
          <cell r="D27">
            <v>44408</v>
          </cell>
          <cell r="G27">
            <v>166221.198</v>
          </cell>
        </row>
      </sheetData>
      <sheetData sheetId="26" refreshError="1"/>
      <sheetData sheetId="27" refreshError="1">
        <row r="29">
          <cell r="B29" t="str">
            <v>Nkossa Blend</v>
          </cell>
          <cell r="C29" t="str">
            <v>19-21-966 R</v>
          </cell>
          <cell r="D29">
            <v>44417</v>
          </cell>
          <cell r="G29">
            <v>166270.73800000001</v>
          </cell>
        </row>
        <row r="30">
          <cell r="B30" t="str">
            <v>Djéno Melange</v>
          </cell>
          <cell r="C30" t="str">
            <v>20-21-967 R</v>
          </cell>
          <cell r="D30">
            <v>44426</v>
          </cell>
          <cell r="G30">
            <v>166146.27499999999</v>
          </cell>
        </row>
        <row r="31">
          <cell r="B31" t="str">
            <v>Nkossa Blend</v>
          </cell>
          <cell r="C31" t="str">
            <v>21-21-968 R</v>
          </cell>
          <cell r="D31">
            <v>44436</v>
          </cell>
          <cell r="F31">
            <v>21355.847000000002</v>
          </cell>
        </row>
      </sheetData>
      <sheetData sheetId="28" refreshError="1"/>
      <sheetData sheetId="29" refreshError="1">
        <row r="22">
          <cell r="B22" t="str">
            <v>Djéno Melange</v>
          </cell>
          <cell r="C22" t="str">
            <v>22-21-969 R</v>
          </cell>
          <cell r="D22">
            <v>44446</v>
          </cell>
          <cell r="G22">
            <v>166275.177</v>
          </cell>
        </row>
        <row r="23">
          <cell r="B23" t="str">
            <v>Djéno Melange</v>
          </cell>
          <cell r="C23" t="str">
            <v>23-21-970 R</v>
          </cell>
          <cell r="D23">
            <v>44457</v>
          </cell>
          <cell r="G23">
            <v>166201.62599999999</v>
          </cell>
        </row>
        <row r="24">
          <cell r="B24" t="str">
            <v>Nkossa Blend</v>
          </cell>
          <cell r="C24" t="str">
            <v>24-21-971 R</v>
          </cell>
          <cell r="D24">
            <v>44466</v>
          </cell>
          <cell r="G24">
            <v>167954.06099999999</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Excel_Worksheet.xlsx"/></Relationships>
</file>

<file path=xl/worksheets/_rels/sheet13.xml.rels><?xml version="1.0" encoding="UTF-8" standalone="yes"?>
<Relationships xmlns="http://schemas.openxmlformats.org/package/2006/relationships"><Relationship Id="rId3" Type="http://schemas.openxmlformats.org/officeDocument/2006/relationships/package" Target="../embeddings/Microsoft_Excel_Worksheet1.xlsx"/><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2.emf"/></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hyperlink" Target="mailto:asiacongodolisie@hotmail,com;simeonlembele@gmail.com%20Tel:%20+242066379883%20/%20066350503%20BP:%20302%20Mats&#233;nde/Dolisie" TargetMode="External"/></Relationships>
</file>

<file path=xl/worksheets/_rels/sheet2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3.vml"/></Relationships>
</file>

<file path=xl/worksheets/_rels/sheet53.xml.rels><?xml version="1.0" encoding="UTF-8" standalone="yes"?>
<Relationships xmlns="http://schemas.openxmlformats.org/package/2006/relationships"><Relationship Id="rId3" Type="http://schemas.openxmlformats.org/officeDocument/2006/relationships/package" Target="../embeddings/Microsoft_Excel_Worksheet2.xlsx"/><Relationship Id="rId2" Type="http://schemas.openxmlformats.org/officeDocument/2006/relationships/vmlDrawing" Target="../drawings/vmlDrawing4.vml"/><Relationship Id="rId1" Type="http://schemas.openxmlformats.org/officeDocument/2006/relationships/drawing" Target="../drawings/drawing4.xml"/><Relationship Id="rId4" Type="http://schemas.openxmlformats.org/officeDocument/2006/relationships/image" Target="../media/image3.emf"/></Relationships>
</file>

<file path=xl/worksheets/_rels/sheet54.xml.rels><?xml version="1.0" encoding="UTF-8" standalone="yes"?>
<Relationships xmlns="http://schemas.openxmlformats.org/package/2006/relationships"><Relationship Id="rId3" Type="http://schemas.openxmlformats.org/officeDocument/2006/relationships/package" Target="../embeddings/Microsoft_Excel_Worksheet3.xlsx"/><Relationship Id="rId2" Type="http://schemas.openxmlformats.org/officeDocument/2006/relationships/vmlDrawing" Target="../drawings/vmlDrawing5.vml"/><Relationship Id="rId1" Type="http://schemas.openxmlformats.org/officeDocument/2006/relationships/drawing" Target="../drawings/drawing5.xml"/><Relationship Id="rId4" Type="http://schemas.openxmlformats.org/officeDocument/2006/relationships/image" Target="../media/image4.emf"/></Relationships>
</file>

<file path=xl/worksheets/_rels/sheet55.xml.rels><?xml version="1.0" encoding="UTF-8" standalone="yes"?>
<Relationships xmlns="http://schemas.openxmlformats.org/package/2006/relationships"><Relationship Id="rId3" Type="http://schemas.openxmlformats.org/officeDocument/2006/relationships/package" Target="../embeddings/Microsoft_Excel_Worksheet4.xlsx"/><Relationship Id="rId2" Type="http://schemas.openxmlformats.org/officeDocument/2006/relationships/vmlDrawing" Target="../drawings/vmlDrawing6.vml"/><Relationship Id="rId1" Type="http://schemas.openxmlformats.org/officeDocument/2006/relationships/drawing" Target="../drawings/drawing6.xml"/><Relationship Id="rId4" Type="http://schemas.openxmlformats.org/officeDocument/2006/relationships/image" Target="../media/image5.emf"/></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57.xml.rels><?xml version="1.0" encoding="UTF-8" standalone="yes"?>
<Relationships xmlns="http://schemas.openxmlformats.org/package/2006/relationships"><Relationship Id="rId13" Type="http://schemas.openxmlformats.org/officeDocument/2006/relationships/hyperlink" Target="https://www.sgg.cg/JO/2020/congo-jo-2020-49.pdf" TargetMode="External"/><Relationship Id="rId18" Type="http://schemas.openxmlformats.org/officeDocument/2006/relationships/hyperlink" Target="https://www.sgg.cg/JO/2005/congo-jo-2005-35.pdf" TargetMode="External"/><Relationship Id="rId26" Type="http://schemas.openxmlformats.org/officeDocument/2006/relationships/hyperlink" Target="https://www.sgg.cg/JO/2019/congo-jo-2019-18.pdf" TargetMode="External"/><Relationship Id="rId39" Type="http://schemas.openxmlformats.org/officeDocument/2006/relationships/hyperlink" Target="https://www.sgg.cg/JO/2016/congo-jo-2016-15.pdf" TargetMode="External"/><Relationship Id="rId21" Type="http://schemas.openxmlformats.org/officeDocument/2006/relationships/hyperlink" Target="https://www.sgg.cg/JO/2016/congo-jo-2016-15.pdf" TargetMode="External"/><Relationship Id="rId34" Type="http://schemas.openxmlformats.org/officeDocument/2006/relationships/hyperlink" Target="https://www.sgg.cg/JO/2009/congo-jo-2009-51.pdf" TargetMode="External"/><Relationship Id="rId42" Type="http://schemas.openxmlformats.org/officeDocument/2006/relationships/hyperlink" Target="https://www.sgg.cg/JO/2012/congo-jo-2012-35.pdf" TargetMode="External"/><Relationship Id="rId47" Type="http://schemas.openxmlformats.org/officeDocument/2006/relationships/hyperlink" Target="https://www.sgg.cg/JO/2015/congo-jo-2015-38.pdf" TargetMode="External"/><Relationship Id="rId7" Type="http://schemas.openxmlformats.org/officeDocument/2006/relationships/hyperlink" Target="https://www.sgg.cg/JO/2017/congo-jo-2017-46.pdf" TargetMode="External"/><Relationship Id="rId2" Type="http://schemas.openxmlformats.org/officeDocument/2006/relationships/hyperlink" Target="https://www.sgg.cg/JO/2005/congo-jo-2005-35.pdf" TargetMode="External"/><Relationship Id="rId16" Type="http://schemas.openxmlformats.org/officeDocument/2006/relationships/hyperlink" Target="https://www.sgg.cg/JO/2012/congo-jo-2012-24.pdf" TargetMode="External"/><Relationship Id="rId29" Type="http://schemas.openxmlformats.org/officeDocument/2006/relationships/hyperlink" Target="https://www.sgg.cg/JO/2010/congo-jo-2010-12.pdf" TargetMode="External"/><Relationship Id="rId1" Type="http://schemas.openxmlformats.org/officeDocument/2006/relationships/hyperlink" Target="https://www.sgg.cg/JO/2005/congo-jo-2005-35.pdf" TargetMode="External"/><Relationship Id="rId6" Type="http://schemas.openxmlformats.org/officeDocument/2006/relationships/hyperlink" Target="https://www.sgg.cg/JO/2017/congo-jo-2017-46.pdf" TargetMode="External"/><Relationship Id="rId11" Type="http://schemas.openxmlformats.org/officeDocument/2006/relationships/hyperlink" Target="https://www.sgg.cg/JO/2005/congo-jo-2005-35.pdf" TargetMode="External"/><Relationship Id="rId24" Type="http://schemas.openxmlformats.org/officeDocument/2006/relationships/hyperlink" Target="https://www.sgg.cg/JO/2017/congo-jo-2017-21.pdf" TargetMode="External"/><Relationship Id="rId32" Type="http://schemas.openxmlformats.org/officeDocument/2006/relationships/hyperlink" Target="https://www.sgg.cg/JO/2019/congo-jo-2019-18.pdf" TargetMode="External"/><Relationship Id="rId37" Type="http://schemas.openxmlformats.org/officeDocument/2006/relationships/hyperlink" Target="https://www.sgg.cg/JO/2012/congo-jo-2012-12.pdf" TargetMode="External"/><Relationship Id="rId40" Type="http://schemas.openxmlformats.org/officeDocument/2006/relationships/hyperlink" Target="https://www.sgg.cg/JO/2019/congo-jo-2019-38.pdf" TargetMode="External"/><Relationship Id="rId45" Type="http://schemas.openxmlformats.org/officeDocument/2006/relationships/hyperlink" Target="https://www.sgg.cg/JO/2005/congo-jo-2005-12.pdf" TargetMode="External"/><Relationship Id="rId5" Type="http://schemas.openxmlformats.org/officeDocument/2006/relationships/hyperlink" Target="https://www.sgg.cg/JO/2020/congo-jo-2020-42.pdf" TargetMode="External"/><Relationship Id="rId15" Type="http://schemas.openxmlformats.org/officeDocument/2006/relationships/hyperlink" Target="https://www.sgg.cg/JO/2012/congo-jo-2012-24.pdf" TargetMode="External"/><Relationship Id="rId23" Type="http://schemas.openxmlformats.org/officeDocument/2006/relationships/hyperlink" Target="https://www.sgg.cg/JO/2020/congo-jo-2020-42.pdf" TargetMode="External"/><Relationship Id="rId28" Type="http://schemas.openxmlformats.org/officeDocument/2006/relationships/hyperlink" Target="https://www.sgg.cg/JO/2012/congo-jo-2012-26.pdf" TargetMode="External"/><Relationship Id="rId36" Type="http://schemas.openxmlformats.org/officeDocument/2006/relationships/hyperlink" Target="https://www.sgg.cg/JO/2010/congo-jo-2010-16.pdf" TargetMode="External"/><Relationship Id="rId10" Type="http://schemas.openxmlformats.org/officeDocument/2006/relationships/hyperlink" Target="https://www.sgg.cg/JO/2012/congo-jo-2012-40.pdf" TargetMode="External"/><Relationship Id="rId19" Type="http://schemas.openxmlformats.org/officeDocument/2006/relationships/hyperlink" Target="https://www.sgg.cg/JO/2005/congo-jo-2005-35.pdf" TargetMode="External"/><Relationship Id="rId31" Type="http://schemas.openxmlformats.org/officeDocument/2006/relationships/hyperlink" Target="https://www.sgg.cg/JO/2020/congo-jo-2020-42.pdf" TargetMode="External"/><Relationship Id="rId44" Type="http://schemas.openxmlformats.org/officeDocument/2006/relationships/hyperlink" Target="https://www.sgg.cg/JO/2019/congo-jo-2019-22.pdf" TargetMode="External"/><Relationship Id="rId4" Type="http://schemas.openxmlformats.org/officeDocument/2006/relationships/hyperlink" Target="https://www.sgg.cg/JO/2005/congo-jo-2005-32.pdf" TargetMode="External"/><Relationship Id="rId9" Type="http://schemas.openxmlformats.org/officeDocument/2006/relationships/hyperlink" Target="https://www.sgg.cg/JO/2016/congo-jo-2016-15.pdf" TargetMode="External"/><Relationship Id="rId14" Type="http://schemas.openxmlformats.org/officeDocument/2006/relationships/hyperlink" Target="https://www.clientearth.fr/media/x4mhvlu2/2002-11-13-arrete-5857-de-2002-portant-approbation-de-la-convention-amenagement-et-transformation-entre-le-gouvernement-congolais-et-la-congolaise-industrielle-des-bois-kabo-sa-ext-fr.pdf" TargetMode="External"/><Relationship Id="rId22" Type="http://schemas.openxmlformats.org/officeDocument/2006/relationships/hyperlink" Target="https://www.sgg.cg/JO/2011/congo-jo-2011-32.pdf" TargetMode="External"/><Relationship Id="rId27" Type="http://schemas.openxmlformats.org/officeDocument/2006/relationships/hyperlink" Target="https://www.sgg.cg/JO/2019/congo-jo-2019-22.pdf" TargetMode="External"/><Relationship Id="rId30" Type="http://schemas.openxmlformats.org/officeDocument/2006/relationships/hyperlink" Target="https://www.sgg.cg/JO/2016/congo-jo-2016-15.pdf" TargetMode="External"/><Relationship Id="rId35" Type="http://schemas.openxmlformats.org/officeDocument/2006/relationships/hyperlink" Target="https://www.sgg.cg/JO/2019/congo-jo-2019-22.pdf" TargetMode="External"/><Relationship Id="rId43" Type="http://schemas.openxmlformats.org/officeDocument/2006/relationships/hyperlink" Target="https://www.sgg.cg/JO/2019/congo-jo-2019-22.pdf" TargetMode="External"/><Relationship Id="rId48" Type="http://schemas.openxmlformats.org/officeDocument/2006/relationships/hyperlink" Target="https://www.sgg.cg/JO/2015/congo-jo-2015-38.pdf" TargetMode="External"/><Relationship Id="rId8" Type="http://schemas.openxmlformats.org/officeDocument/2006/relationships/hyperlink" Target="https://www.sgg.cg/JO/2012/congo-jo-2012-24.pdf" TargetMode="External"/><Relationship Id="rId3" Type="http://schemas.openxmlformats.org/officeDocument/2006/relationships/hyperlink" Target="https://www.sgg.cg/JO/2020/congo-jo-2020-42.pdf" TargetMode="External"/><Relationship Id="rId12" Type="http://schemas.openxmlformats.org/officeDocument/2006/relationships/hyperlink" Target="https://www.sgg.cg/JO/2019/congo-jo-2019-43.pdf" TargetMode="External"/><Relationship Id="rId17" Type="http://schemas.openxmlformats.org/officeDocument/2006/relationships/hyperlink" Target="https://www.sgg.cg/JO/2009/congo-jo-2009-02.pdf" TargetMode="External"/><Relationship Id="rId25" Type="http://schemas.openxmlformats.org/officeDocument/2006/relationships/hyperlink" Target="https://www.sgg.cg/JO/2017/congo-jo-2017-21.pdf" TargetMode="External"/><Relationship Id="rId33" Type="http://schemas.openxmlformats.org/officeDocument/2006/relationships/hyperlink" Target="https://www.sgg.cg/JO/2006/congo-jo-2006-03.pdf" TargetMode="External"/><Relationship Id="rId38" Type="http://schemas.openxmlformats.org/officeDocument/2006/relationships/hyperlink" Target="https://www.sgg.cg/JO/2005/congo-jo-2005-12.pdf" TargetMode="External"/><Relationship Id="rId46" Type="http://schemas.openxmlformats.org/officeDocument/2006/relationships/hyperlink" Target="https://www.sgg.cg/JO/2005/congo-jo-2005-12.pdf" TargetMode="External"/><Relationship Id="rId20" Type="http://schemas.openxmlformats.org/officeDocument/2006/relationships/hyperlink" Target="https://www.sgg.cg/JO/2018/congo-jo-2018-30.pdf" TargetMode="External"/><Relationship Id="rId41" Type="http://schemas.openxmlformats.org/officeDocument/2006/relationships/hyperlink" Target="https://www.sgg.cg/JO/2012/congo-jo-2012-35.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sgg.cg/JO/2021/congo-jo-2021-48.pdf" TargetMode="External"/><Relationship Id="rId2" Type="http://schemas.openxmlformats.org/officeDocument/2006/relationships/hyperlink" Target="https://www.sgg.cg/JO/2022/congo-jo-2022-46.pdf" TargetMode="External"/><Relationship Id="rId1" Type="http://schemas.openxmlformats.org/officeDocument/2006/relationships/hyperlink" Target="https://www.sgg.cg/JO/2022/congo-jo-2022-46.pdf" TargetMode="Externa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C45"/>
  <sheetViews>
    <sheetView showGridLines="0" tabSelected="1" topLeftCell="A17" zoomScale="70" zoomScaleNormal="70" workbookViewId="0">
      <selection activeCell="C45" sqref="C45"/>
    </sheetView>
  </sheetViews>
  <sheetFormatPr baseColWidth="10" defaultColWidth="11.5546875" defaultRowHeight="14.4" x14ac:dyDescent="0.3"/>
  <cols>
    <col min="1" max="1" width="11.5546875" customWidth="1"/>
    <col min="2" max="2" width="2.33203125" customWidth="1"/>
  </cols>
  <sheetData>
    <row r="2" spans="3:3" ht="31.2" x14ac:dyDescent="0.6">
      <c r="C2" s="436" t="s">
        <v>0</v>
      </c>
    </row>
    <row r="5" spans="3:3" ht="19.95" customHeight="1" x14ac:dyDescent="0.35">
      <c r="C5" s="427" t="s">
        <v>3</v>
      </c>
    </row>
    <row r="6" spans="3:3" ht="19.95" customHeight="1" x14ac:dyDescent="0.35">
      <c r="C6" s="427" t="s">
        <v>1</v>
      </c>
    </row>
    <row r="7" spans="3:3" ht="19.95" customHeight="1" x14ac:dyDescent="0.35">
      <c r="C7" s="427" t="s">
        <v>2</v>
      </c>
    </row>
    <row r="8" spans="3:3" ht="19.95" customHeight="1" x14ac:dyDescent="0.35">
      <c r="C8" s="427" t="s">
        <v>271</v>
      </c>
    </row>
    <row r="9" spans="3:3" ht="19.95" customHeight="1" x14ac:dyDescent="0.35">
      <c r="C9" s="427" t="s">
        <v>2720</v>
      </c>
    </row>
    <row r="10" spans="3:3" ht="19.95" customHeight="1" x14ac:dyDescent="0.35">
      <c r="C10" s="427" t="s">
        <v>2721</v>
      </c>
    </row>
    <row r="11" spans="3:3" ht="19.95" customHeight="1" x14ac:dyDescent="0.35">
      <c r="C11" s="427" t="s">
        <v>2722</v>
      </c>
    </row>
    <row r="12" spans="3:3" ht="19.95" customHeight="1" x14ac:dyDescent="0.35">
      <c r="C12" s="427" t="s">
        <v>2723</v>
      </c>
    </row>
    <row r="13" spans="3:3" ht="19.95" customHeight="1" x14ac:dyDescent="0.35">
      <c r="C13" s="427" t="s">
        <v>2724</v>
      </c>
    </row>
    <row r="14" spans="3:3" ht="19.95" customHeight="1" x14ac:dyDescent="0.35">
      <c r="C14" s="427" t="s">
        <v>2725</v>
      </c>
    </row>
    <row r="15" spans="3:3" ht="19.95" customHeight="1" x14ac:dyDescent="0.35">
      <c r="C15" s="427" t="s">
        <v>2542</v>
      </c>
    </row>
    <row r="16" spans="3:3" ht="19.95" customHeight="1" x14ac:dyDescent="0.35">
      <c r="C16" s="427" t="s">
        <v>2543</v>
      </c>
    </row>
    <row r="17" spans="3:3" ht="19.95" customHeight="1" x14ac:dyDescent="0.35">
      <c r="C17" s="427" t="s">
        <v>2544</v>
      </c>
    </row>
    <row r="18" spans="3:3" ht="19.95" customHeight="1" x14ac:dyDescent="0.35">
      <c r="C18" s="427" t="s">
        <v>2545</v>
      </c>
    </row>
    <row r="19" spans="3:3" ht="19.95" customHeight="1" x14ac:dyDescent="0.35">
      <c r="C19" s="427" t="s">
        <v>2546</v>
      </c>
    </row>
    <row r="20" spans="3:3" ht="19.95" customHeight="1" x14ac:dyDescent="0.35">
      <c r="C20" s="427" t="s">
        <v>2550</v>
      </c>
    </row>
    <row r="21" spans="3:3" ht="19.95" customHeight="1" x14ac:dyDescent="0.35">
      <c r="C21" s="427" t="s">
        <v>2668</v>
      </c>
    </row>
    <row r="22" spans="3:3" ht="19.95" customHeight="1" x14ac:dyDescent="0.35">
      <c r="C22" s="427" t="s">
        <v>2669</v>
      </c>
    </row>
    <row r="23" spans="3:3" ht="19.95" customHeight="1" x14ac:dyDescent="0.35">
      <c r="C23" s="427" t="s">
        <v>2670</v>
      </c>
    </row>
    <row r="24" spans="3:3" ht="19.95" customHeight="1" x14ac:dyDescent="0.35">
      <c r="C24" s="427" t="s">
        <v>2671</v>
      </c>
    </row>
    <row r="25" spans="3:3" ht="19.95" customHeight="1" x14ac:dyDescent="0.35">
      <c r="C25" s="427" t="s">
        <v>2672</v>
      </c>
    </row>
    <row r="26" spans="3:3" ht="19.95" customHeight="1" x14ac:dyDescent="0.35">
      <c r="C26" s="427" t="s">
        <v>2673</v>
      </c>
    </row>
    <row r="27" spans="3:3" ht="19.95" customHeight="1" x14ac:dyDescent="0.35">
      <c r="C27" s="427" t="s">
        <v>2674</v>
      </c>
    </row>
    <row r="28" spans="3:3" ht="19.95" customHeight="1" x14ac:dyDescent="0.35">
      <c r="C28" s="427" t="s">
        <v>2675</v>
      </c>
    </row>
    <row r="29" spans="3:3" ht="19.95" customHeight="1" x14ac:dyDescent="0.35">
      <c r="C29" s="427" t="s">
        <v>2676</v>
      </c>
    </row>
    <row r="30" spans="3:3" ht="19.95" customHeight="1" x14ac:dyDescent="0.35">
      <c r="C30" s="427" t="s">
        <v>2677</v>
      </c>
    </row>
    <row r="31" spans="3:3" ht="19.95" customHeight="1" x14ac:dyDescent="0.35">
      <c r="C31" s="427" t="s">
        <v>2678</v>
      </c>
    </row>
    <row r="32" spans="3:3" ht="19.95" customHeight="1" x14ac:dyDescent="0.35">
      <c r="C32" s="427" t="s">
        <v>2679</v>
      </c>
    </row>
    <row r="33" spans="3:3" ht="19.95" customHeight="1" x14ac:dyDescent="0.35">
      <c r="C33" s="427" t="s">
        <v>2680</v>
      </c>
    </row>
    <row r="34" spans="3:3" ht="19.95" customHeight="1" x14ac:dyDescent="0.35">
      <c r="C34" s="427" t="s">
        <v>2681</v>
      </c>
    </row>
    <row r="35" spans="3:3" ht="19.95" customHeight="1" x14ac:dyDescent="0.35">
      <c r="C35" s="427" t="s">
        <v>2700</v>
      </c>
    </row>
    <row r="36" spans="3:3" ht="19.95" customHeight="1" x14ac:dyDescent="0.35">
      <c r="C36" s="427" t="s">
        <v>2701</v>
      </c>
    </row>
    <row r="37" spans="3:3" ht="19.95" customHeight="1" x14ac:dyDescent="0.35">
      <c r="C37" s="427" t="s">
        <v>2702</v>
      </c>
    </row>
    <row r="38" spans="3:3" ht="19.95" customHeight="1" x14ac:dyDescent="0.35">
      <c r="C38" s="427" t="s">
        <v>2703</v>
      </c>
    </row>
    <row r="39" spans="3:3" ht="19.95" customHeight="1" x14ac:dyDescent="0.35">
      <c r="C39" s="427" t="s">
        <v>2704</v>
      </c>
    </row>
    <row r="40" spans="3:3" ht="19.95" customHeight="1" x14ac:dyDescent="0.35">
      <c r="C40" s="427" t="s">
        <v>2705</v>
      </c>
    </row>
    <row r="41" spans="3:3" ht="19.95" customHeight="1" x14ac:dyDescent="0.35">
      <c r="C41" s="427" t="s">
        <v>2706</v>
      </c>
    </row>
    <row r="42" spans="3:3" ht="19.95" customHeight="1" x14ac:dyDescent="0.35">
      <c r="C42" s="427" t="s">
        <v>2707</v>
      </c>
    </row>
    <row r="43" spans="3:3" ht="19.95" customHeight="1" x14ac:dyDescent="0.35">
      <c r="C43" s="427" t="s">
        <v>2709</v>
      </c>
    </row>
    <row r="44" spans="3:3" ht="18.600000000000001" customHeight="1" x14ac:dyDescent="0.35">
      <c r="C44" s="427" t="s">
        <v>2708</v>
      </c>
    </row>
    <row r="45" spans="3:3" ht="16.2" x14ac:dyDescent="0.35">
      <c r="C45" s="427" t="s">
        <v>2735</v>
      </c>
    </row>
  </sheetData>
  <pageMargins left="0.70000000000000007" right="0.70000000000000007" top="0.75" bottom="0.75" header="0.30000000000000004" footer="0.3000000000000000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
  <sheetViews>
    <sheetView showGridLines="0" zoomScale="80" zoomScaleNormal="80" workbookViewId="0">
      <selection activeCell="B2" sqref="B2"/>
    </sheetView>
  </sheetViews>
  <sheetFormatPr baseColWidth="10" defaultColWidth="11.44140625" defaultRowHeight="14.4" x14ac:dyDescent="0.3"/>
  <cols>
    <col min="1" max="1" width="11.5546875" customWidth="1"/>
  </cols>
  <sheetData>
    <row r="2" spans="2:2" ht="16.2" x14ac:dyDescent="0.3">
      <c r="B2" s="379" t="s">
        <v>2724</v>
      </c>
    </row>
  </sheetData>
  <pageMargins left="0.70000000000000007" right="0.70000000000000007" top="0.75" bottom="0.75" header="0.30000000000000004" footer="0.30000000000000004"/>
  <pageSetup paperSize="9" fitToWidth="0" fitToHeight="0" orientation="portrait" r:id="rId1"/>
  <drawing r:id="rId2"/>
  <legacyDrawing r:id="rId3"/>
  <oleObjects>
    <mc:AlternateContent xmlns:mc="http://schemas.openxmlformats.org/markup-compatibility/2006">
      <mc:Choice Requires="x14">
        <oleObject progId="Worksheet" dvAspect="DVASPECT_ICON" shapeId="4097" r:id="rId4">
          <objectPr defaultSize="0" r:id="rId5">
            <anchor moveWithCells="1">
              <from>
                <xdr:col>1</xdr:col>
                <xdr:colOff>449580</xdr:colOff>
                <xdr:row>3</xdr:row>
                <xdr:rowOff>137160</xdr:rowOff>
              </from>
              <to>
                <xdr:col>2</xdr:col>
                <xdr:colOff>601980</xdr:colOff>
                <xdr:row>7</xdr:row>
                <xdr:rowOff>60960</xdr:rowOff>
              </to>
            </anchor>
          </objectPr>
        </oleObject>
      </mc:Choice>
      <mc:Fallback>
        <oleObject progId="Worksheet" dvAspect="DVASPECT_ICON" shapeId="4097" r:id="rId4"/>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H60"/>
  <sheetViews>
    <sheetView showGridLines="0" zoomScale="60" zoomScaleNormal="60" workbookViewId="0">
      <selection activeCell="B2" sqref="B2"/>
    </sheetView>
  </sheetViews>
  <sheetFormatPr baseColWidth="10" defaultColWidth="11.109375" defaultRowHeight="14.4" x14ac:dyDescent="0.3"/>
  <cols>
    <col min="1" max="1" width="11.109375" style="409" customWidth="1"/>
    <col min="2" max="2" width="22" style="409" customWidth="1"/>
    <col min="3" max="3" width="13" style="409" bestFit="1" customWidth="1"/>
    <col min="4" max="4" width="12.5546875" style="409" bestFit="1" customWidth="1"/>
    <col min="5" max="7" width="19.33203125" style="409" bestFit="1" customWidth="1"/>
    <col min="8" max="8" width="34.44140625" style="409" bestFit="1" customWidth="1"/>
    <col min="9" max="9" width="11.109375" style="409" customWidth="1"/>
    <col min="10" max="16384" width="11.109375" style="409"/>
  </cols>
  <sheetData>
    <row r="2" spans="2:8" ht="16.2" x14ac:dyDescent="0.3">
      <c r="B2" s="379" t="s">
        <v>2725</v>
      </c>
    </row>
    <row r="5" spans="2:8" ht="16.2" x14ac:dyDescent="0.35">
      <c r="B5" s="215" t="s">
        <v>1374</v>
      </c>
    </row>
    <row r="6" spans="2:8" ht="14.4" customHeight="1" x14ac:dyDescent="0.3">
      <c r="B6" s="825" t="s">
        <v>1375</v>
      </c>
      <c r="C6" s="825" t="s">
        <v>1376</v>
      </c>
      <c r="D6" s="826" t="s">
        <v>1377</v>
      </c>
      <c r="E6" s="826"/>
      <c r="F6" s="826"/>
      <c r="G6" s="826"/>
      <c r="H6" s="825" t="s">
        <v>1378</v>
      </c>
    </row>
    <row r="7" spans="2:8" x14ac:dyDescent="0.3">
      <c r="B7" s="825"/>
      <c r="C7" s="825"/>
      <c r="D7" s="410" t="s">
        <v>1379</v>
      </c>
      <c r="E7" s="410" t="s">
        <v>1380</v>
      </c>
      <c r="F7" s="410" t="s">
        <v>1381</v>
      </c>
      <c r="G7" s="410" t="s">
        <v>1382</v>
      </c>
      <c r="H7" s="825"/>
    </row>
    <row r="8" spans="2:8" x14ac:dyDescent="0.3">
      <c r="B8" s="411" t="s">
        <v>1383</v>
      </c>
      <c r="C8" s="411" t="s">
        <v>1384</v>
      </c>
      <c r="D8" s="411"/>
      <c r="E8" s="415">
        <v>174000</v>
      </c>
      <c r="F8" s="415">
        <v>1381000</v>
      </c>
      <c r="G8" s="415">
        <v>890000</v>
      </c>
      <c r="H8" s="415">
        <v>2445000</v>
      </c>
    </row>
    <row r="9" spans="2:8" x14ac:dyDescent="0.3">
      <c r="B9" s="411" t="s">
        <v>1385</v>
      </c>
      <c r="C9" s="411" t="s">
        <v>1384</v>
      </c>
      <c r="D9" s="411"/>
      <c r="E9" s="415">
        <v>3229000</v>
      </c>
      <c r="F9" s="415">
        <v>10142000</v>
      </c>
      <c r="G9" s="415">
        <v>3551000</v>
      </c>
      <c r="H9" s="415">
        <v>16922000</v>
      </c>
    </row>
    <row r="10" spans="2:8" x14ac:dyDescent="0.3">
      <c r="B10" s="411" t="s">
        <v>1386</v>
      </c>
      <c r="C10" s="411" t="s">
        <v>1384</v>
      </c>
      <c r="D10" s="411"/>
      <c r="E10" s="415">
        <v>4009000</v>
      </c>
      <c r="F10" s="415">
        <v>11922000</v>
      </c>
      <c r="G10" s="415">
        <v>4785000</v>
      </c>
      <c r="H10" s="415">
        <v>20716000</v>
      </c>
    </row>
    <row r="11" spans="2:8" x14ac:dyDescent="0.3">
      <c r="B11" s="411" t="s">
        <v>1387</v>
      </c>
      <c r="C11" s="411" t="s">
        <v>1384</v>
      </c>
      <c r="D11" s="411"/>
      <c r="E11" s="415">
        <v>9809000</v>
      </c>
      <c r="F11" s="415">
        <v>20195000</v>
      </c>
      <c r="G11" s="415">
        <v>10810000</v>
      </c>
      <c r="H11" s="415">
        <v>40814000</v>
      </c>
    </row>
    <row r="12" spans="2:8" x14ac:dyDescent="0.3">
      <c r="B12" s="411" t="s">
        <v>1388</v>
      </c>
      <c r="C12" s="411" t="s">
        <v>1384</v>
      </c>
      <c r="D12" s="411"/>
      <c r="E12" s="415">
        <v>22289000</v>
      </c>
      <c r="F12" s="415">
        <v>18029000</v>
      </c>
      <c r="G12" s="415">
        <v>-8139000</v>
      </c>
      <c r="H12" s="415">
        <v>32179000</v>
      </c>
    </row>
    <row r="13" spans="2:8" x14ac:dyDescent="0.3">
      <c r="B13" s="411" t="s">
        <v>1389</v>
      </c>
      <c r="C13" s="411" t="s">
        <v>1384</v>
      </c>
      <c r="D13" s="411"/>
      <c r="E13" s="415">
        <v>8019000</v>
      </c>
      <c r="F13" s="415">
        <v>9044000</v>
      </c>
      <c r="G13" s="415">
        <v>8762000</v>
      </c>
      <c r="H13" s="415">
        <v>25825000</v>
      </c>
    </row>
    <row r="14" spans="2:8" x14ac:dyDescent="0.3">
      <c r="B14" s="411" t="s">
        <v>1390</v>
      </c>
      <c r="C14" s="411" t="s">
        <v>1384</v>
      </c>
      <c r="D14" s="411"/>
      <c r="E14" s="415">
        <v>3397000</v>
      </c>
      <c r="F14" s="415">
        <v>24121000</v>
      </c>
      <c r="G14" s="415">
        <v>10484000</v>
      </c>
      <c r="H14" s="415">
        <v>38002000</v>
      </c>
    </row>
    <row r="15" spans="2:8" x14ac:dyDescent="0.3">
      <c r="B15" s="411" t="s">
        <v>1391</v>
      </c>
      <c r="C15" s="411" t="s">
        <v>1384</v>
      </c>
      <c r="D15" s="411"/>
      <c r="E15" s="415">
        <v>389000</v>
      </c>
      <c r="F15" s="415">
        <v>3200000</v>
      </c>
      <c r="G15" s="415">
        <v>2344000</v>
      </c>
      <c r="H15" s="415">
        <v>5933000</v>
      </c>
    </row>
    <row r="16" spans="2:8" x14ac:dyDescent="0.3">
      <c r="B16" s="411" t="s">
        <v>1392</v>
      </c>
      <c r="C16" s="411" t="s">
        <v>1384</v>
      </c>
      <c r="D16" s="411"/>
      <c r="E16" s="415">
        <v>4217000</v>
      </c>
      <c r="F16" s="415">
        <v>15601000</v>
      </c>
      <c r="G16" s="415">
        <v>9816000</v>
      </c>
      <c r="H16" s="415">
        <v>29634000</v>
      </c>
    </row>
    <row r="17" spans="2:8" x14ac:dyDescent="0.3">
      <c r="B17" s="411" t="s">
        <v>1393</v>
      </c>
      <c r="C17" s="411" t="s">
        <v>1384</v>
      </c>
      <c r="D17" s="411"/>
      <c r="E17" s="415">
        <v>31046000</v>
      </c>
      <c r="F17" s="415">
        <v>90730000</v>
      </c>
      <c r="G17" s="415">
        <v>27824000</v>
      </c>
      <c r="H17" s="415">
        <v>149600000</v>
      </c>
    </row>
    <row r="18" spans="2:8" x14ac:dyDescent="0.3">
      <c r="B18" s="411" t="s">
        <v>1394</v>
      </c>
      <c r="C18" s="411" t="s">
        <v>1384</v>
      </c>
      <c r="D18" s="411"/>
      <c r="E18" s="415">
        <v>11073000</v>
      </c>
      <c r="F18" s="415">
        <v>13066000</v>
      </c>
      <c r="G18" s="415">
        <v>14709000</v>
      </c>
      <c r="H18" s="415">
        <v>38848000</v>
      </c>
    </row>
    <row r="19" spans="2:8" x14ac:dyDescent="0.3">
      <c r="B19" s="411" t="s">
        <v>1395</v>
      </c>
      <c r="C19" s="411" t="s">
        <v>1384</v>
      </c>
      <c r="D19" s="411"/>
      <c r="E19" s="415">
        <v>38698000</v>
      </c>
      <c r="F19" s="415">
        <v>67691000</v>
      </c>
      <c r="G19" s="415">
        <v>48517000</v>
      </c>
      <c r="H19" s="415">
        <v>154906000</v>
      </c>
    </row>
    <row r="20" spans="2:8" x14ac:dyDescent="0.3">
      <c r="B20" s="411" t="s">
        <v>1396</v>
      </c>
      <c r="C20" s="411" t="s">
        <v>1384</v>
      </c>
      <c r="D20" s="411"/>
      <c r="E20" s="415">
        <v>-34000</v>
      </c>
      <c r="F20" s="415"/>
      <c r="G20" s="415">
        <v>328000</v>
      </c>
      <c r="H20" s="415">
        <v>294000</v>
      </c>
    </row>
    <row r="21" spans="2:8" x14ac:dyDescent="0.3">
      <c r="B21" s="411" t="s">
        <v>1397</v>
      </c>
      <c r="C21" s="411" t="s">
        <v>1384</v>
      </c>
      <c r="D21" s="411"/>
      <c r="E21" s="415">
        <v>162000</v>
      </c>
      <c r="F21" s="415"/>
      <c r="G21" s="415">
        <v>397000</v>
      </c>
      <c r="H21" s="415">
        <v>559000</v>
      </c>
    </row>
    <row r="22" spans="2:8" x14ac:dyDescent="0.3">
      <c r="B22" s="411" t="s">
        <v>1398</v>
      </c>
      <c r="C22" s="411" t="s">
        <v>1384</v>
      </c>
      <c r="D22" s="411"/>
      <c r="E22" s="415">
        <v>5586000</v>
      </c>
      <c r="F22" s="415"/>
      <c r="G22" s="415">
        <v>2367000</v>
      </c>
      <c r="H22" s="415">
        <v>7953000</v>
      </c>
    </row>
    <row r="23" spans="2:8" x14ac:dyDescent="0.3">
      <c r="B23" s="413" t="s">
        <v>1399</v>
      </c>
      <c r="C23" s="413"/>
      <c r="D23" s="413"/>
      <c r="E23" s="416">
        <f>SUM(E8:E22)</f>
        <v>142063000</v>
      </c>
      <c r="F23" s="416">
        <f>SUM(F8:F22)</f>
        <v>285122000</v>
      </c>
      <c r="G23" s="416">
        <f>SUM(G8:G22)</f>
        <v>137445000</v>
      </c>
      <c r="H23" s="416">
        <f>SUM(H8:H22)</f>
        <v>564630000</v>
      </c>
    </row>
    <row r="25" spans="2:8" ht="16.2" x14ac:dyDescent="0.35">
      <c r="B25" s="215" t="s">
        <v>1400</v>
      </c>
    </row>
    <row r="26" spans="2:8" x14ac:dyDescent="0.3">
      <c r="B26" s="825" t="s">
        <v>1375</v>
      </c>
      <c r="C26" s="825" t="s">
        <v>1376</v>
      </c>
      <c r="D26" s="826" t="s">
        <v>1377</v>
      </c>
      <c r="E26" s="826"/>
      <c r="F26" s="826"/>
      <c r="G26" s="826"/>
      <c r="H26" s="825" t="s">
        <v>1378</v>
      </c>
    </row>
    <row r="27" spans="2:8" x14ac:dyDescent="0.3">
      <c r="B27" s="825"/>
      <c r="C27" s="825"/>
      <c r="D27" s="410" t="s">
        <v>1379</v>
      </c>
      <c r="E27" s="410" t="s">
        <v>1380</v>
      </c>
      <c r="F27" s="410" t="s">
        <v>1381</v>
      </c>
      <c r="G27" s="410" t="s">
        <v>1382</v>
      </c>
      <c r="H27" s="825"/>
    </row>
    <row r="28" spans="2:8" x14ac:dyDescent="0.3">
      <c r="B28" s="411" t="s">
        <v>1395</v>
      </c>
      <c r="C28" s="411" t="s">
        <v>1384</v>
      </c>
      <c r="D28" s="411"/>
      <c r="E28" s="412">
        <v>8183000</v>
      </c>
      <c r="F28" s="412"/>
      <c r="G28" s="412"/>
      <c r="H28" s="412">
        <v>8183000</v>
      </c>
    </row>
    <row r="29" spans="2:8" x14ac:dyDescent="0.3">
      <c r="B29" s="413" t="s">
        <v>1399</v>
      </c>
      <c r="C29" s="413"/>
      <c r="D29" s="413"/>
      <c r="E29" s="414">
        <f>SUM(E28:E28)</f>
        <v>8183000</v>
      </c>
      <c r="F29" s="414">
        <f>SUM(F28:F28)</f>
        <v>0</v>
      </c>
      <c r="G29" s="414">
        <f>SUM(G28:G28)</f>
        <v>0</v>
      </c>
      <c r="H29" s="414">
        <f>SUM(H28:H28)</f>
        <v>8183000</v>
      </c>
    </row>
    <row r="31" spans="2:8" ht="16.2" x14ac:dyDescent="0.35">
      <c r="B31" s="215" t="s">
        <v>1374</v>
      </c>
    </row>
    <row r="32" spans="2:8" x14ac:dyDescent="0.3">
      <c r="B32" s="825" t="s">
        <v>1375</v>
      </c>
      <c r="C32" s="825" t="s">
        <v>1376</v>
      </c>
      <c r="D32" s="826" t="s">
        <v>1377</v>
      </c>
      <c r="E32" s="826"/>
      <c r="F32" s="826"/>
      <c r="G32" s="826"/>
      <c r="H32" s="825" t="s">
        <v>1378</v>
      </c>
    </row>
    <row r="33" spans="2:8" x14ac:dyDescent="0.3">
      <c r="B33" s="825"/>
      <c r="C33" s="825"/>
      <c r="D33" s="410" t="s">
        <v>1379</v>
      </c>
      <c r="E33" s="410" t="s">
        <v>1380</v>
      </c>
      <c r="F33" s="410" t="s">
        <v>1381</v>
      </c>
      <c r="G33" s="410" t="s">
        <v>1382</v>
      </c>
      <c r="H33" s="825"/>
    </row>
    <row r="34" spans="2:8" x14ac:dyDescent="0.3">
      <c r="B34" s="411" t="s">
        <v>1401</v>
      </c>
      <c r="C34" s="411" t="s">
        <v>1402</v>
      </c>
      <c r="D34" s="411"/>
      <c r="E34" s="412"/>
      <c r="F34" s="412">
        <v>5699000</v>
      </c>
      <c r="G34" s="412">
        <v>5956000</v>
      </c>
      <c r="H34" s="412">
        <v>2445000</v>
      </c>
    </row>
    <row r="35" spans="2:8" x14ac:dyDescent="0.3">
      <c r="B35" s="411" t="s">
        <v>1403</v>
      </c>
      <c r="C35" s="411" t="s">
        <v>1402</v>
      </c>
      <c r="D35" s="411"/>
      <c r="E35" s="412">
        <v>49335000</v>
      </c>
      <c r="F35" s="412">
        <v>49570000</v>
      </c>
      <c r="G35" s="412">
        <v>108861000</v>
      </c>
      <c r="H35" s="412">
        <v>16922000</v>
      </c>
    </row>
    <row r="36" spans="2:8" x14ac:dyDescent="0.3">
      <c r="B36" s="411" t="s">
        <v>1404</v>
      </c>
      <c r="C36" s="411" t="s">
        <v>1402</v>
      </c>
      <c r="D36" s="411"/>
      <c r="E36" s="412"/>
      <c r="F36" s="412">
        <v>246</v>
      </c>
      <c r="G36" s="412">
        <v>246</v>
      </c>
      <c r="H36" s="412">
        <v>20716000</v>
      </c>
    </row>
    <row r="37" spans="2:8" x14ac:dyDescent="0.3">
      <c r="B37" s="411" t="s">
        <v>1405</v>
      </c>
      <c r="C37" s="411" t="s">
        <v>1402</v>
      </c>
      <c r="D37" s="411"/>
      <c r="E37" s="412">
        <v>100968</v>
      </c>
      <c r="F37" s="412">
        <v>17789</v>
      </c>
      <c r="G37" s="412">
        <v>170499</v>
      </c>
      <c r="H37" s="412">
        <v>40814000</v>
      </c>
    </row>
    <row r="38" spans="2:8" x14ac:dyDescent="0.3">
      <c r="B38" s="411" t="s">
        <v>1406</v>
      </c>
      <c r="C38" s="411" t="s">
        <v>1402</v>
      </c>
      <c r="D38" s="411"/>
      <c r="E38" s="412">
        <v>139530</v>
      </c>
      <c r="F38" s="412">
        <v>14334</v>
      </c>
      <c r="G38" s="412">
        <v>381421</v>
      </c>
      <c r="H38" s="412">
        <v>32179000</v>
      </c>
    </row>
    <row r="39" spans="2:8" x14ac:dyDescent="0.3">
      <c r="B39" s="413" t="s">
        <v>1399</v>
      </c>
      <c r="C39" s="413"/>
      <c r="D39" s="413"/>
      <c r="E39" s="414">
        <f>SUM(E34:E38)</f>
        <v>49575498</v>
      </c>
      <c r="F39" s="414">
        <f>SUM(F34:F38)</f>
        <v>55301369</v>
      </c>
      <c r="G39" s="414">
        <f>SUM(G34:G38)</f>
        <v>115369166</v>
      </c>
      <c r="H39" s="414">
        <f>SUM(H34:H38)</f>
        <v>113076000</v>
      </c>
    </row>
    <row r="42" spans="2:8" ht="16.2" x14ac:dyDescent="0.35">
      <c r="B42" s="215" t="s">
        <v>1374</v>
      </c>
    </row>
    <row r="43" spans="2:8" x14ac:dyDescent="0.3">
      <c r="B43" s="825" t="s">
        <v>1375</v>
      </c>
      <c r="C43" s="825" t="s">
        <v>1376</v>
      </c>
      <c r="D43" s="826" t="s">
        <v>1377</v>
      </c>
      <c r="E43" s="826"/>
      <c r="F43" s="826"/>
      <c r="G43" s="826"/>
      <c r="H43" s="825" t="s">
        <v>1378</v>
      </c>
    </row>
    <row r="44" spans="2:8" x14ac:dyDescent="0.3">
      <c r="B44" s="825"/>
      <c r="C44" s="825"/>
      <c r="D44" s="410" t="s">
        <v>1379</v>
      </c>
      <c r="E44" s="410" t="s">
        <v>1380</v>
      </c>
      <c r="F44" s="410" t="s">
        <v>1381</v>
      </c>
      <c r="G44" s="410" t="s">
        <v>1382</v>
      </c>
      <c r="H44" s="825"/>
    </row>
    <row r="45" spans="2:8" x14ac:dyDescent="0.3">
      <c r="B45" s="411" t="s">
        <v>1407</v>
      </c>
      <c r="C45" s="411" t="s">
        <v>1408</v>
      </c>
      <c r="D45" s="411"/>
      <c r="E45" s="412">
        <v>17322</v>
      </c>
      <c r="F45" s="412">
        <v>32452</v>
      </c>
      <c r="G45" s="412">
        <v>3764</v>
      </c>
      <c r="H45" s="412">
        <v>53538</v>
      </c>
    </row>
    <row r="46" spans="2:8" x14ac:dyDescent="0.3">
      <c r="B46" s="411" t="s">
        <v>622</v>
      </c>
      <c r="C46" s="411" t="s">
        <v>1408</v>
      </c>
      <c r="D46" s="411"/>
      <c r="E46" s="412">
        <v>39921</v>
      </c>
      <c r="F46" s="412"/>
      <c r="G46" s="412">
        <v>881</v>
      </c>
      <c r="H46" s="412">
        <v>40802</v>
      </c>
    </row>
    <row r="47" spans="2:8" x14ac:dyDescent="0.3">
      <c r="B47" s="411" t="s">
        <v>1409</v>
      </c>
      <c r="C47" s="411" t="s">
        <v>1408</v>
      </c>
      <c r="D47" s="411"/>
      <c r="E47" s="412">
        <v>5111</v>
      </c>
      <c r="F47" s="412">
        <v>38048</v>
      </c>
      <c r="G47" s="412">
        <v>32815</v>
      </c>
      <c r="H47" s="412">
        <v>75974</v>
      </c>
    </row>
    <row r="48" spans="2:8" x14ac:dyDescent="0.3">
      <c r="B48" s="411" t="s">
        <v>1410</v>
      </c>
      <c r="C48" s="411" t="s">
        <v>1408</v>
      </c>
      <c r="D48" s="411"/>
      <c r="E48" s="412">
        <v>69517</v>
      </c>
      <c r="F48" s="412">
        <v>9646</v>
      </c>
      <c r="G48" s="412">
        <v>9218</v>
      </c>
      <c r="H48" s="412">
        <v>88381</v>
      </c>
    </row>
    <row r="49" spans="2:8" x14ac:dyDescent="0.3">
      <c r="B49" s="411" t="s">
        <v>1411</v>
      </c>
      <c r="C49" s="411" t="s">
        <v>1408</v>
      </c>
      <c r="D49" s="411"/>
      <c r="E49" s="412">
        <v>29685</v>
      </c>
      <c r="F49" s="412">
        <v>48223</v>
      </c>
      <c r="G49" s="412">
        <v>25818</v>
      </c>
      <c r="H49" s="412">
        <v>103726</v>
      </c>
    </row>
    <row r="50" spans="2:8" x14ac:dyDescent="0.3">
      <c r="B50" s="411" t="s">
        <v>1412</v>
      </c>
      <c r="C50" s="411" t="s">
        <v>1408</v>
      </c>
      <c r="D50" s="412">
        <v>27</v>
      </c>
      <c r="E50" s="412"/>
      <c r="F50" s="412"/>
      <c r="G50" s="412">
        <v>164</v>
      </c>
      <c r="H50" s="412">
        <v>191</v>
      </c>
    </row>
    <row r="51" spans="2:8" x14ac:dyDescent="0.3">
      <c r="B51" s="411" t="s">
        <v>1413</v>
      </c>
      <c r="C51" s="411" t="s">
        <v>1408</v>
      </c>
      <c r="D51" s="411"/>
      <c r="E51" s="412">
        <v>24115</v>
      </c>
      <c r="F51" s="412">
        <v>12810</v>
      </c>
      <c r="G51" s="412">
        <v>12572</v>
      </c>
      <c r="H51" s="412">
        <v>49497</v>
      </c>
    </row>
    <row r="52" spans="2:8" x14ac:dyDescent="0.3">
      <c r="B52" s="413" t="s">
        <v>1399</v>
      </c>
      <c r="C52" s="413"/>
      <c r="D52" s="414">
        <f>SUM(D45:D51)</f>
        <v>27</v>
      </c>
      <c r="E52" s="414">
        <f>SUM(E45:E51)</f>
        <v>185671</v>
      </c>
      <c r="F52" s="414">
        <f>SUM(F45:F51)</f>
        <v>141179</v>
      </c>
      <c r="G52" s="414">
        <f>SUM(G45:G51)</f>
        <v>85232</v>
      </c>
      <c r="H52" s="414">
        <f>SUM(H45:H51)</f>
        <v>412109</v>
      </c>
    </row>
    <row r="55" spans="2:8" ht="16.2" x14ac:dyDescent="0.35">
      <c r="B55" s="215" t="s">
        <v>1374</v>
      </c>
    </row>
    <row r="56" spans="2:8" x14ac:dyDescent="0.3">
      <c r="B56" s="825" t="s">
        <v>1375</v>
      </c>
      <c r="C56" s="825" t="s">
        <v>1376</v>
      </c>
      <c r="D56" s="826" t="s">
        <v>1377</v>
      </c>
      <c r="E56" s="826"/>
      <c r="F56" s="826"/>
      <c r="G56" s="826"/>
      <c r="H56" s="825" t="s">
        <v>1378</v>
      </c>
    </row>
    <row r="57" spans="2:8" x14ac:dyDescent="0.3">
      <c r="B57" s="825"/>
      <c r="C57" s="825"/>
      <c r="D57" s="410" t="s">
        <v>1379</v>
      </c>
      <c r="E57" s="410" t="s">
        <v>1380</v>
      </c>
      <c r="F57" s="410" t="s">
        <v>1381</v>
      </c>
      <c r="G57" s="410" t="s">
        <v>1382</v>
      </c>
      <c r="H57" s="825"/>
    </row>
    <row r="58" spans="2:8" x14ac:dyDescent="0.3">
      <c r="B58" s="411" t="s">
        <v>1414</v>
      </c>
      <c r="C58" s="411" t="s">
        <v>1415</v>
      </c>
      <c r="D58" s="411"/>
      <c r="E58" s="412">
        <v>6353</v>
      </c>
      <c r="F58" s="412">
        <v>39910</v>
      </c>
      <c r="G58" s="412">
        <v>17622</v>
      </c>
      <c r="H58" s="412">
        <v>63885</v>
      </c>
    </row>
    <row r="59" spans="2:8" x14ac:dyDescent="0.3">
      <c r="B59" s="411" t="s">
        <v>1416</v>
      </c>
      <c r="C59" s="411" t="s">
        <v>1415</v>
      </c>
      <c r="D59" s="411"/>
      <c r="E59" s="412">
        <v>4470</v>
      </c>
      <c r="F59" s="412">
        <v>36443</v>
      </c>
      <c r="G59" s="412">
        <v>5297</v>
      </c>
      <c r="H59" s="412">
        <v>46210</v>
      </c>
    </row>
    <row r="60" spans="2:8" x14ac:dyDescent="0.3">
      <c r="B60" s="413" t="s">
        <v>1399</v>
      </c>
      <c r="C60" s="413"/>
      <c r="D60" s="413"/>
      <c r="E60" s="414">
        <f>SUM(E58:E59)</f>
        <v>10823</v>
      </c>
      <c r="F60" s="414">
        <f>SUM(F58:F59)</f>
        <v>76353</v>
      </c>
      <c r="G60" s="414">
        <f>SUM(G58:G59)</f>
        <v>22919</v>
      </c>
      <c r="H60" s="414">
        <f>SUM(H58:H59)</f>
        <v>110095</v>
      </c>
    </row>
  </sheetData>
  <mergeCells count="20">
    <mergeCell ref="B56:B57"/>
    <mergeCell ref="C56:C57"/>
    <mergeCell ref="D56:G56"/>
    <mergeCell ref="H56:H57"/>
    <mergeCell ref="B43:B44"/>
    <mergeCell ref="C43:C44"/>
    <mergeCell ref="D43:G43"/>
    <mergeCell ref="H43:H44"/>
    <mergeCell ref="B6:B7"/>
    <mergeCell ref="C6:C7"/>
    <mergeCell ref="D6:G6"/>
    <mergeCell ref="H6:H7"/>
    <mergeCell ref="B32:B33"/>
    <mergeCell ref="C32:C33"/>
    <mergeCell ref="D32:G32"/>
    <mergeCell ref="H32:H33"/>
    <mergeCell ref="B26:B27"/>
    <mergeCell ref="C26:C27"/>
    <mergeCell ref="D26:G26"/>
    <mergeCell ref="H26:H27"/>
  </mergeCells>
  <pageMargins left="0.70000000000000007" right="0.70000000000000007" top="0.75" bottom="0.75" header="0.30000000000000004" footer="0.3000000000000000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A67"/>
  <sheetViews>
    <sheetView showGridLines="0" zoomScale="55" zoomScaleNormal="55" workbookViewId="0">
      <selection activeCell="B2" sqref="B2"/>
    </sheetView>
  </sheetViews>
  <sheetFormatPr baseColWidth="10" defaultColWidth="11.109375" defaultRowHeight="14.4" outlineLevelRow="1" outlineLevelCol="2" x14ac:dyDescent="0.3"/>
  <cols>
    <col min="1" max="1" width="11.109375" style="249" customWidth="1"/>
    <col min="2" max="2" width="14.5546875" style="249" bestFit="1" customWidth="1"/>
    <col min="3" max="3" width="20.44140625" style="250" bestFit="1" customWidth="1"/>
    <col min="4" max="4" width="32.6640625" style="249" customWidth="1"/>
    <col min="5" max="5" width="25" style="249" bestFit="1" customWidth="1"/>
    <col min="6" max="6" width="16.33203125" style="249" customWidth="1" outlineLevel="1"/>
    <col min="7" max="7" width="16.88671875" style="249" customWidth="1" outlineLevel="2"/>
    <col min="8" max="8" width="20" style="251" customWidth="1" outlineLevel="2"/>
    <col min="9" max="9" width="8.5546875" style="251" customWidth="1" outlineLevel="2"/>
    <col min="10" max="10" width="20" style="249" customWidth="1" outlineLevel="2"/>
    <col min="11" max="11" width="15.5546875" style="249" customWidth="1" outlineLevel="2"/>
    <col min="12" max="12" width="26" style="249" customWidth="1" outlineLevel="2"/>
    <col min="13" max="13" width="7.88671875" style="249" customWidth="1" outlineLevel="1"/>
    <col min="14" max="14" width="22.109375" style="250" bestFit="1" customWidth="1"/>
    <col min="15" max="15" width="17.6640625" style="250" bestFit="1" customWidth="1"/>
    <col min="16" max="16" width="28.33203125" style="250" customWidth="1"/>
    <col min="17" max="17" width="17.33203125" style="250" customWidth="1"/>
    <col min="18" max="18" width="19.33203125" style="250" customWidth="1"/>
    <col min="19" max="19" width="20" style="250" bestFit="1" customWidth="1"/>
    <col min="20" max="20" width="16" style="250" bestFit="1" customWidth="1"/>
    <col min="21" max="21" width="1.88671875" style="249" customWidth="1"/>
    <col min="22" max="22" width="14.44140625" style="249" customWidth="1"/>
    <col min="23" max="23" width="15.6640625" style="249" bestFit="1" customWidth="1"/>
    <col min="24" max="24" width="20" style="252" bestFit="1" customWidth="1"/>
    <col min="25" max="25" width="16.33203125" style="252" bestFit="1" customWidth="1"/>
    <col min="26" max="26" width="23.33203125" style="252" bestFit="1" customWidth="1"/>
    <col min="27" max="27" width="21.5546875" style="249" bestFit="1" customWidth="1"/>
    <col min="28" max="28" width="11.109375" style="249" customWidth="1"/>
    <col min="29" max="16384" width="11.109375" style="249"/>
  </cols>
  <sheetData>
    <row r="2" spans="1:26" ht="16.2" x14ac:dyDescent="0.3">
      <c r="B2" s="379" t="s">
        <v>2542</v>
      </c>
    </row>
    <row r="4" spans="1:26" x14ac:dyDescent="0.3">
      <c r="A4" s="253"/>
    </row>
    <row r="5" spans="1:26" ht="16.5" customHeight="1" x14ac:dyDescent="0.3">
      <c r="A5" s="254"/>
      <c r="B5" s="829" t="s">
        <v>1417</v>
      </c>
      <c r="C5" s="830" t="s">
        <v>1418</v>
      </c>
      <c r="D5" s="829" t="s">
        <v>1419</v>
      </c>
      <c r="E5" s="829" t="s">
        <v>1420</v>
      </c>
      <c r="F5" s="830" t="s">
        <v>1421</v>
      </c>
      <c r="G5" s="830"/>
      <c r="H5" s="829" t="s">
        <v>1422</v>
      </c>
      <c r="I5" s="829"/>
      <c r="J5" s="829"/>
      <c r="K5" s="829"/>
      <c r="L5" s="830" t="s">
        <v>1423</v>
      </c>
      <c r="N5" s="832" t="s">
        <v>1424</v>
      </c>
      <c r="O5" s="832"/>
      <c r="P5" s="832"/>
      <c r="Q5" s="832"/>
      <c r="R5" s="832"/>
      <c r="S5" s="832"/>
      <c r="T5" s="827" t="s">
        <v>1425</v>
      </c>
      <c r="V5" s="832" t="s">
        <v>1426</v>
      </c>
      <c r="W5" s="832"/>
      <c r="X5" s="832"/>
      <c r="Y5" s="832"/>
      <c r="Z5" s="827" t="s">
        <v>1427</v>
      </c>
    </row>
    <row r="6" spans="1:26" x14ac:dyDescent="0.3">
      <c r="B6" s="829"/>
      <c r="C6" s="830"/>
      <c r="D6" s="829"/>
      <c r="E6" s="829"/>
      <c r="F6" s="830"/>
      <c r="G6" s="830"/>
      <c r="H6" s="828" t="s">
        <v>1428</v>
      </c>
      <c r="I6" s="828"/>
      <c r="J6" s="829" t="s">
        <v>1429</v>
      </c>
      <c r="K6" s="829"/>
      <c r="L6" s="830"/>
      <c r="N6" s="832"/>
      <c r="O6" s="832"/>
      <c r="P6" s="832"/>
      <c r="Q6" s="832"/>
      <c r="R6" s="832"/>
      <c r="S6" s="832"/>
      <c r="T6" s="827"/>
      <c r="V6" s="828" t="s">
        <v>1428</v>
      </c>
      <c r="W6" s="828"/>
      <c r="X6" s="255" t="s">
        <v>1430</v>
      </c>
      <c r="Y6" s="255"/>
      <c r="Z6" s="827"/>
    </row>
    <row r="7" spans="1:26" ht="43.2" x14ac:dyDescent="0.3">
      <c r="B7" s="829"/>
      <c r="C7" s="830"/>
      <c r="D7" s="829"/>
      <c r="E7" s="829"/>
      <c r="F7" s="256" t="s">
        <v>1374</v>
      </c>
      <c r="G7" s="256" t="s">
        <v>1431</v>
      </c>
      <c r="H7" s="257" t="s">
        <v>1374</v>
      </c>
      <c r="I7" s="257" t="s">
        <v>1431</v>
      </c>
      <c r="J7" s="256" t="s">
        <v>1374</v>
      </c>
      <c r="K7" s="256" t="s">
        <v>1431</v>
      </c>
      <c r="L7" s="830"/>
      <c r="N7" s="258" t="s">
        <v>1432</v>
      </c>
      <c r="O7" s="258" t="s">
        <v>1433</v>
      </c>
      <c r="P7" s="258" t="s">
        <v>1434</v>
      </c>
      <c r="Q7" s="258" t="s">
        <v>1435</v>
      </c>
      <c r="R7" s="258" t="s">
        <v>1436</v>
      </c>
      <c r="S7" s="258" t="s">
        <v>1437</v>
      </c>
      <c r="T7" s="827"/>
      <c r="V7" s="257" t="s">
        <v>1374</v>
      </c>
      <c r="W7" s="257" t="s">
        <v>1431</v>
      </c>
      <c r="X7" s="259" t="s">
        <v>1374</v>
      </c>
      <c r="Y7" s="259" t="s">
        <v>1431</v>
      </c>
      <c r="Z7" s="827"/>
    </row>
    <row r="8" spans="1:26" ht="15.75" customHeight="1" outlineLevel="1" x14ac:dyDescent="0.25">
      <c r="B8" s="834" t="s">
        <v>456</v>
      </c>
      <c r="C8" s="835" t="s">
        <v>1438</v>
      </c>
      <c r="D8" s="260" t="s">
        <v>1439</v>
      </c>
      <c r="E8" s="260" t="s">
        <v>1440</v>
      </c>
      <c r="F8" s="261">
        <v>3629487.9330000002</v>
      </c>
      <c r="G8" s="261"/>
      <c r="H8" s="262">
        <v>69.27549999999998</v>
      </c>
      <c r="I8" s="262"/>
      <c r="J8" s="261">
        <v>251434591.30254143</v>
      </c>
      <c r="K8" s="261"/>
      <c r="L8" s="261">
        <v>3629487.9330000002</v>
      </c>
      <c r="N8" s="263">
        <v>544423.18994999991</v>
      </c>
      <c r="O8" s="263">
        <v>17386.100889566209</v>
      </c>
      <c r="P8" s="264">
        <v>362789.65467661124</v>
      </c>
      <c r="Q8" s="263">
        <v>88660.000790222388</v>
      </c>
      <c r="R8" s="263">
        <v>25181.387279153998</v>
      </c>
      <c r="S8" s="265"/>
      <c r="T8" s="263">
        <v>1038440.3335855539</v>
      </c>
      <c r="V8" s="262">
        <v>69.27549999999998</v>
      </c>
      <c r="W8" s="262"/>
      <c r="X8" s="261">
        <v>71938473.329306021</v>
      </c>
      <c r="Y8" s="261"/>
      <c r="Z8" s="261">
        <v>71938473.329306021</v>
      </c>
    </row>
    <row r="9" spans="1:26" ht="15.75" customHeight="1" outlineLevel="1" x14ac:dyDescent="0.25">
      <c r="B9" s="834"/>
      <c r="C9" s="835"/>
      <c r="D9" s="266" t="s">
        <v>1441</v>
      </c>
      <c r="E9" s="267" t="s">
        <v>1440</v>
      </c>
      <c r="F9" s="268">
        <v>6183699.6728999997</v>
      </c>
      <c r="G9" s="268"/>
      <c r="H9" s="269">
        <v>69.27549999999998</v>
      </c>
      <c r="I9" s="269"/>
      <c r="J9" s="268">
        <v>428378886.68998379</v>
      </c>
      <c r="K9" s="268"/>
      <c r="L9" s="261">
        <v>6183699.6728999997</v>
      </c>
      <c r="N9" s="263">
        <v>742043.96074799984</v>
      </c>
      <c r="O9" s="263">
        <v>1687330.2560420828</v>
      </c>
      <c r="P9" s="270"/>
      <c r="Q9" s="263">
        <v>865500.9459535263</v>
      </c>
      <c r="R9" s="263">
        <v>61836.996729000006</v>
      </c>
      <c r="S9" s="265"/>
      <c r="T9" s="263">
        <v>3356712.1594726094</v>
      </c>
      <c r="V9" s="269">
        <v>69.27549999999998</v>
      </c>
      <c r="W9" s="269"/>
      <c r="X9" s="268">
        <v>232537913.20354468</v>
      </c>
      <c r="Y9" s="268"/>
      <c r="Z9" s="268">
        <v>232537913.20354468</v>
      </c>
    </row>
    <row r="10" spans="1:26" s="271" customFormat="1" x14ac:dyDescent="0.3">
      <c r="B10" s="272" t="s">
        <v>1442</v>
      </c>
      <c r="C10" s="272"/>
      <c r="D10" s="272"/>
      <c r="E10" s="273"/>
      <c r="F10" s="274">
        <v>9813187.6059000008</v>
      </c>
      <c r="G10" s="274">
        <v>0</v>
      </c>
      <c r="H10" s="275"/>
      <c r="I10" s="275">
        <v>0</v>
      </c>
      <c r="J10" s="274">
        <v>679813477.99252522</v>
      </c>
      <c r="K10" s="274">
        <v>0</v>
      </c>
      <c r="L10" s="274">
        <v>9813187.6059000008</v>
      </c>
      <c r="N10" s="274">
        <v>1286467.1506979996</v>
      </c>
      <c r="O10" s="274">
        <v>1704716.3569316489</v>
      </c>
      <c r="P10" s="274">
        <v>362789.65467661124</v>
      </c>
      <c r="Q10" s="274">
        <v>954160.94674374873</v>
      </c>
      <c r="R10" s="274">
        <v>87018.384008154011</v>
      </c>
      <c r="S10" s="274">
        <v>0</v>
      </c>
      <c r="T10" s="274">
        <v>4395152.4930581637</v>
      </c>
      <c r="V10" s="275"/>
      <c r="W10" s="275">
        <v>0</v>
      </c>
      <c r="X10" s="274">
        <v>304476386.53285068</v>
      </c>
      <c r="Y10" s="274">
        <v>0</v>
      </c>
      <c r="Z10" s="274">
        <v>304476386.53285068</v>
      </c>
    </row>
    <row r="11" spans="1:26" ht="14.4" customHeight="1" outlineLevel="1" x14ac:dyDescent="0.25">
      <c r="B11" s="836" t="s">
        <v>1443</v>
      </c>
      <c r="C11" s="837" t="s">
        <v>1444</v>
      </c>
      <c r="D11" s="266" t="s">
        <v>1445</v>
      </c>
      <c r="E11" s="267" t="s">
        <v>1440</v>
      </c>
      <c r="F11" s="268">
        <v>5182854.8390000015</v>
      </c>
      <c r="G11" s="268"/>
      <c r="H11" s="269">
        <v>69.27549999999998</v>
      </c>
      <c r="I11" s="269"/>
      <c r="J11" s="268">
        <v>359044860.39914453</v>
      </c>
      <c r="K11" s="268"/>
      <c r="L11" s="261">
        <v>5182854.8390000015</v>
      </c>
      <c r="N11" s="263">
        <v>777428.22585000005</v>
      </c>
      <c r="O11" s="270"/>
      <c r="P11" s="263">
        <v>928643.70365517517</v>
      </c>
      <c r="Q11" s="263">
        <v>856124.84889016033</v>
      </c>
      <c r="R11" s="263">
        <v>52687.019134599948</v>
      </c>
      <c r="S11" s="265"/>
      <c r="T11" s="263">
        <v>2614883.7975299358</v>
      </c>
      <c r="V11" s="269">
        <v>69.27549999999998</v>
      </c>
      <c r="W11" s="269"/>
      <c r="X11" s="268">
        <v>181147382.51578501</v>
      </c>
      <c r="Y11" s="268"/>
      <c r="Z11" s="268">
        <v>181147382.51578501</v>
      </c>
    </row>
    <row r="12" spans="1:26" ht="14.4" customHeight="1" outlineLevel="1" x14ac:dyDescent="0.25">
      <c r="B12" s="836"/>
      <c r="C12" s="837"/>
      <c r="D12" s="266" t="s">
        <v>1413</v>
      </c>
      <c r="E12" s="267" t="s">
        <v>1440</v>
      </c>
      <c r="F12" s="268">
        <v>1495458.36</v>
      </c>
      <c r="G12" s="268"/>
      <c r="H12" s="269">
        <v>69.27549999999998</v>
      </c>
      <c r="I12" s="269"/>
      <c r="J12" s="268">
        <v>103598625.61817998</v>
      </c>
      <c r="K12" s="268"/>
      <c r="L12" s="261">
        <v>1495458.36</v>
      </c>
      <c r="N12" s="263">
        <v>224318.75400000004</v>
      </c>
      <c r="O12" s="270"/>
      <c r="P12" s="263">
        <v>173513.87007084955</v>
      </c>
      <c r="Q12" s="263">
        <v>261673.70740826425</v>
      </c>
      <c r="R12" s="263">
        <v>14954.583600000002</v>
      </c>
      <c r="S12" s="265"/>
      <c r="T12" s="263">
        <v>674460.91507911391</v>
      </c>
      <c r="V12" s="269">
        <v>69.27549999999998</v>
      </c>
      <c r="W12" s="269"/>
      <c r="X12" s="268">
        <v>46723617.122563139</v>
      </c>
      <c r="Y12" s="268"/>
      <c r="Z12" s="268">
        <v>46723617.122563139</v>
      </c>
    </row>
    <row r="13" spans="1:26" ht="14.4" customHeight="1" outlineLevel="1" x14ac:dyDescent="0.25">
      <c r="B13" s="836"/>
      <c r="C13" s="276" t="s">
        <v>1446</v>
      </c>
      <c r="D13" s="266" t="s">
        <v>1447</v>
      </c>
      <c r="E13" s="267" t="s">
        <v>1440</v>
      </c>
      <c r="F13" s="268">
        <v>890425.18932</v>
      </c>
      <c r="G13" s="268"/>
      <c r="H13" s="269">
        <v>69.27549999999998</v>
      </c>
      <c r="I13" s="269"/>
      <c r="J13" s="268">
        <v>61684650.202737644</v>
      </c>
      <c r="K13" s="268"/>
      <c r="L13" s="261">
        <v>890425.18932</v>
      </c>
      <c r="N13" s="263">
        <v>133563.77839799997</v>
      </c>
      <c r="O13" s="270"/>
      <c r="P13" s="270"/>
      <c r="Q13" s="263">
        <v>155824.408131</v>
      </c>
      <c r="R13" s="263">
        <v>8904.2518932000003</v>
      </c>
      <c r="S13" s="265"/>
      <c r="T13" s="263">
        <v>298292.43842219992</v>
      </c>
      <c r="V13" s="269">
        <v>69.27549999999998</v>
      </c>
      <c r="W13" s="269"/>
      <c r="X13" s="268">
        <v>20664357.817917105</v>
      </c>
      <c r="Y13" s="268"/>
      <c r="Z13" s="268">
        <v>20664357.817917105</v>
      </c>
    </row>
    <row r="14" spans="1:26" ht="14.4" customHeight="1" outlineLevel="1" x14ac:dyDescent="0.3">
      <c r="B14" s="836"/>
      <c r="C14" s="276" t="s">
        <v>1448</v>
      </c>
      <c r="D14" s="266" t="s">
        <v>1449</v>
      </c>
      <c r="E14" s="267" t="s">
        <v>1440</v>
      </c>
      <c r="F14" s="268">
        <v>259821.68940183838</v>
      </c>
      <c r="G14" s="268"/>
      <c r="H14" s="269">
        <v>69.27549999999998</v>
      </c>
      <c r="I14" s="269"/>
      <c r="J14" s="268">
        <v>17999277.444157049</v>
      </c>
      <c r="K14" s="268"/>
      <c r="L14" s="261">
        <v>259821.68940183838</v>
      </c>
      <c r="N14" s="831">
        <v>639809.31689999998</v>
      </c>
      <c r="O14" s="831">
        <v>592984.11534708808</v>
      </c>
      <c r="P14" s="831">
        <v>222097.01426606768</v>
      </c>
      <c r="Q14" s="831">
        <v>561466.98346757505</v>
      </c>
      <c r="R14" s="831">
        <v>42653.954460000001</v>
      </c>
      <c r="S14" s="265"/>
      <c r="T14" s="831">
        <v>2059011.3844407306</v>
      </c>
      <c r="V14" s="843">
        <v>69.27549999999998</v>
      </c>
      <c r="W14" s="269"/>
      <c r="X14" s="838">
        <v>142639043.1628238</v>
      </c>
      <c r="Y14" s="833"/>
      <c r="Z14" s="838">
        <v>142639043.1628238</v>
      </c>
    </row>
    <row r="15" spans="1:26" ht="14.4" customHeight="1" outlineLevel="1" x14ac:dyDescent="0.3">
      <c r="B15" s="836"/>
      <c r="C15" s="276" t="s">
        <v>1448</v>
      </c>
      <c r="D15" s="266" t="s">
        <v>1450</v>
      </c>
      <c r="E15" s="267" t="s">
        <v>1440</v>
      </c>
      <c r="F15" s="268">
        <v>1011437.6346551541</v>
      </c>
      <c r="G15" s="268"/>
      <c r="H15" s="269">
        <v>69.27549999999998</v>
      </c>
      <c r="I15" s="269"/>
      <c r="J15" s="268">
        <v>70067847.859553099</v>
      </c>
      <c r="K15" s="268"/>
      <c r="L15" s="261">
        <v>1011437.6346551541</v>
      </c>
      <c r="N15" s="831"/>
      <c r="O15" s="831"/>
      <c r="P15" s="831"/>
      <c r="Q15" s="831"/>
      <c r="R15" s="831"/>
      <c r="S15" s="265"/>
      <c r="T15" s="831"/>
      <c r="V15" s="843"/>
      <c r="W15" s="269"/>
      <c r="X15" s="838"/>
      <c r="Y15" s="833"/>
      <c r="Z15" s="838"/>
    </row>
    <row r="16" spans="1:26" ht="14.4" customHeight="1" outlineLevel="1" x14ac:dyDescent="0.3">
      <c r="B16" s="836"/>
      <c r="C16" s="276" t="s">
        <v>1448</v>
      </c>
      <c r="D16" s="266" t="s">
        <v>1451</v>
      </c>
      <c r="E16" s="267" t="s">
        <v>1440</v>
      </c>
      <c r="F16" s="268">
        <v>2994136.1219430077</v>
      </c>
      <c r="G16" s="268"/>
      <c r="H16" s="269">
        <v>69.27549999999998</v>
      </c>
      <c r="I16" s="269"/>
      <c r="J16" s="268">
        <v>207420276.91566277</v>
      </c>
      <c r="K16" s="268"/>
      <c r="L16" s="261">
        <v>2994136.1219430077</v>
      </c>
      <c r="N16" s="831"/>
      <c r="O16" s="831"/>
      <c r="P16" s="831"/>
      <c r="Q16" s="831"/>
      <c r="R16" s="831"/>
      <c r="S16" s="265"/>
      <c r="T16" s="831"/>
      <c r="V16" s="843"/>
      <c r="W16" s="269"/>
      <c r="X16" s="838"/>
      <c r="Y16" s="833"/>
      <c r="Z16" s="838"/>
    </row>
    <row r="17" spans="2:26" ht="14.4" customHeight="1" outlineLevel="1" x14ac:dyDescent="0.25">
      <c r="B17" s="836"/>
      <c r="C17" s="276" t="s">
        <v>1452</v>
      </c>
      <c r="D17" s="266" t="s">
        <v>1453</v>
      </c>
      <c r="E17" s="266" t="s">
        <v>1454</v>
      </c>
      <c r="F17" s="268">
        <v>3279359</v>
      </c>
      <c r="G17" s="268"/>
      <c r="H17" s="269">
        <v>76.961768021420482</v>
      </c>
      <c r="I17" s="269"/>
      <c r="J17" s="268">
        <v>252385266.61695746</v>
      </c>
      <c r="K17" s="268"/>
      <c r="L17" s="261">
        <v>3279359</v>
      </c>
      <c r="N17" s="263">
        <v>491903.85</v>
      </c>
      <c r="O17" s="270"/>
      <c r="P17" s="270"/>
      <c r="Q17" s="263">
        <v>245951.9250000001</v>
      </c>
      <c r="R17" s="263">
        <v>32793.590000000004</v>
      </c>
      <c r="S17" s="265"/>
      <c r="T17" s="263">
        <v>770649.36500000011</v>
      </c>
      <c r="V17" s="269">
        <v>76.961768021420482</v>
      </c>
      <c r="W17" s="269"/>
      <c r="X17" s="268">
        <v>59310537.654985011</v>
      </c>
      <c r="Y17" s="268"/>
      <c r="Z17" s="268">
        <v>59310537.654985011</v>
      </c>
    </row>
    <row r="18" spans="2:26" s="271" customFormat="1" x14ac:dyDescent="0.3">
      <c r="B18" s="272" t="s">
        <v>1455</v>
      </c>
      <c r="C18" s="272"/>
      <c r="D18" s="272"/>
      <c r="E18" s="273"/>
      <c r="F18" s="274">
        <v>15113492.834320001</v>
      </c>
      <c r="G18" s="274">
        <v>0</v>
      </c>
      <c r="H18" s="275"/>
      <c r="I18" s="275"/>
      <c r="J18" s="274">
        <v>1072200805.0563924</v>
      </c>
      <c r="K18" s="274">
        <v>0</v>
      </c>
      <c r="L18" s="274">
        <v>15113492.834320001</v>
      </c>
      <c r="N18" s="274">
        <v>2267023.925148</v>
      </c>
      <c r="O18" s="274">
        <v>592984.11534708808</v>
      </c>
      <c r="P18" s="274">
        <v>1324254.5879920924</v>
      </c>
      <c r="Q18" s="274">
        <v>2081041.8728969998</v>
      </c>
      <c r="R18" s="274">
        <v>151993.39908779995</v>
      </c>
      <c r="S18" s="277">
        <v>0</v>
      </c>
      <c r="T18" s="274">
        <v>6417297.9004719807</v>
      </c>
      <c r="V18" s="275"/>
      <c r="W18" s="275"/>
      <c r="X18" s="274">
        <v>450484938.27407408</v>
      </c>
      <c r="Y18" s="274">
        <v>0</v>
      </c>
      <c r="Z18" s="274">
        <v>450484938.27407408</v>
      </c>
    </row>
    <row r="19" spans="2:26" ht="15.75" customHeight="1" outlineLevel="1" x14ac:dyDescent="0.25">
      <c r="B19" s="839" t="s">
        <v>488</v>
      </c>
      <c r="C19" s="840" t="s">
        <v>1456</v>
      </c>
      <c r="D19" s="278" t="s">
        <v>1457</v>
      </c>
      <c r="E19" s="267" t="s">
        <v>1440</v>
      </c>
      <c r="F19" s="279">
        <v>1552566.4909999999</v>
      </c>
      <c r="G19" s="279"/>
      <c r="H19" s="280">
        <v>69.27549999999998</v>
      </c>
      <c r="I19" s="280"/>
      <c r="J19" s="268">
        <v>107554819.94727047</v>
      </c>
      <c r="K19" s="279"/>
      <c r="L19" s="261">
        <v>1552566.4909999999</v>
      </c>
      <c r="N19" s="264">
        <v>158361.78208199999</v>
      </c>
      <c r="O19" s="264">
        <v>362229.78621701943</v>
      </c>
      <c r="P19" s="270"/>
      <c r="Q19" s="263">
        <v>70913.787041761883</v>
      </c>
      <c r="R19" s="263">
        <v>13196.815173499999</v>
      </c>
      <c r="S19" s="281">
        <v>232884.97364999997</v>
      </c>
      <c r="T19" s="263">
        <v>837587.1441642812</v>
      </c>
      <c r="V19" s="280">
        <v>69.27549999999998</v>
      </c>
      <c r="W19" s="280"/>
      <c r="X19" s="279">
        <v>58024268.205552645</v>
      </c>
      <c r="Y19" s="279"/>
      <c r="Z19" s="279">
        <v>58024268.205552645</v>
      </c>
    </row>
    <row r="20" spans="2:26" ht="16.5" customHeight="1" outlineLevel="1" x14ac:dyDescent="0.25">
      <c r="B20" s="839"/>
      <c r="C20" s="840"/>
      <c r="D20" s="278" t="s">
        <v>1458</v>
      </c>
      <c r="E20" s="267" t="s">
        <v>1440</v>
      </c>
      <c r="F20" s="279">
        <v>2274542.6409999998</v>
      </c>
      <c r="G20" s="279"/>
      <c r="H20" s="280">
        <v>69.27549999999998</v>
      </c>
      <c r="I20" s="280"/>
      <c r="J20" s="268">
        <v>157570078.72659543</v>
      </c>
      <c r="K20" s="279"/>
      <c r="L20" s="261">
        <v>2274542.6409999998</v>
      </c>
      <c r="N20" s="264">
        <v>232003.34938199996</v>
      </c>
      <c r="O20" s="264">
        <v>533956.83055062278</v>
      </c>
      <c r="P20" s="270"/>
      <c r="Q20" s="263">
        <v>103351.17242353015</v>
      </c>
      <c r="R20" s="263">
        <v>19333.612448500004</v>
      </c>
      <c r="S20" s="281">
        <v>342227.125376924</v>
      </c>
      <c r="T20" s="263">
        <v>1230872.0901815768</v>
      </c>
      <c r="V20" s="280">
        <v>69.27549999999998</v>
      </c>
      <c r="W20" s="280"/>
      <c r="X20" s="279">
        <v>85269279.483373791</v>
      </c>
      <c r="Y20" s="279"/>
      <c r="Z20" s="279">
        <v>85269279.483373791</v>
      </c>
    </row>
    <row r="21" spans="2:26" ht="15.75" customHeight="1" outlineLevel="1" x14ac:dyDescent="0.25">
      <c r="B21" s="839"/>
      <c r="C21" s="840" t="s">
        <v>1459</v>
      </c>
      <c r="D21" s="278" t="s">
        <v>1460</v>
      </c>
      <c r="E21" s="278" t="s">
        <v>1461</v>
      </c>
      <c r="F21" s="279">
        <v>4020407.4870000002</v>
      </c>
      <c r="G21" s="279"/>
      <c r="H21" s="280">
        <v>69.428583333333336</v>
      </c>
      <c r="I21" s="280"/>
      <c r="J21" s="268">
        <v>279131196.2451368</v>
      </c>
      <c r="K21" s="279"/>
      <c r="L21" s="261">
        <v>4020407.4870000002</v>
      </c>
      <c r="N21" s="264">
        <v>603061.12304999994</v>
      </c>
      <c r="O21" s="264">
        <v>30470.037689241988</v>
      </c>
      <c r="Q21" s="263">
        <v>499052.47184412507</v>
      </c>
      <c r="R21" s="263">
        <v>40204.074869999997</v>
      </c>
      <c r="S21" s="282"/>
      <c r="T21" s="263">
        <v>1172787.7074533668</v>
      </c>
      <c r="V21" s="280">
        <v>69.428583333333336</v>
      </c>
      <c r="W21" s="280"/>
      <c r="X21" s="279">
        <v>81424989.079235032</v>
      </c>
      <c r="Y21" s="279"/>
      <c r="Z21" s="279">
        <v>81424989.079235032</v>
      </c>
    </row>
    <row r="22" spans="2:26" ht="15.75" customHeight="1" outlineLevel="1" x14ac:dyDescent="0.25">
      <c r="B22" s="839"/>
      <c r="C22" s="840"/>
      <c r="D22" s="278" t="s">
        <v>1462</v>
      </c>
      <c r="E22" s="278" t="s">
        <v>1461</v>
      </c>
      <c r="F22" s="279">
        <v>591440.26599999995</v>
      </c>
      <c r="G22" s="279"/>
      <c r="H22" s="280">
        <v>69.428583333333336</v>
      </c>
      <c r="I22" s="280"/>
      <c r="J22" s="268">
        <v>41062859.794669829</v>
      </c>
      <c r="K22" s="279"/>
      <c r="L22" s="261">
        <v>591440.26599999995</v>
      </c>
      <c r="N22" s="264">
        <v>88716.039900000003</v>
      </c>
      <c r="O22" s="264">
        <v>117438.27454327181</v>
      </c>
      <c r="P22" s="263">
        <v>78623.200911790249</v>
      </c>
      <c r="Q22" s="263">
        <v>50395.273111284514</v>
      </c>
      <c r="R22" s="263">
        <v>5914.4026599999997</v>
      </c>
      <c r="S22" s="282"/>
      <c r="T22" s="263">
        <v>341087.19112634665</v>
      </c>
      <c r="V22" s="280">
        <v>69.428583333333336</v>
      </c>
      <c r="W22" s="280"/>
      <c r="X22" s="279">
        <v>23681200.473048154</v>
      </c>
      <c r="Y22" s="279"/>
      <c r="Z22" s="279">
        <v>23681200.473048154</v>
      </c>
    </row>
    <row r="23" spans="2:26" ht="15.75" customHeight="1" outlineLevel="1" x14ac:dyDescent="0.25">
      <c r="B23" s="839"/>
      <c r="C23" s="840"/>
      <c r="D23" s="278" t="s">
        <v>1460</v>
      </c>
      <c r="E23" s="278" t="s">
        <v>1463</v>
      </c>
      <c r="F23" s="279">
        <v>0</v>
      </c>
      <c r="G23" s="279">
        <v>454930.19699999999</v>
      </c>
      <c r="H23" s="280"/>
      <c r="I23" s="280">
        <v>57.229916666666675</v>
      </c>
      <c r="J23" s="268">
        <v>0</v>
      </c>
      <c r="K23" s="279">
        <v>26035617.263460252</v>
      </c>
      <c r="L23" s="261">
        <v>454930.19699999999</v>
      </c>
      <c r="N23" s="264">
        <v>68239.529549999992</v>
      </c>
      <c r="O23" s="264">
        <v>3681.6054416841821</v>
      </c>
      <c r="Q23" s="263">
        <v>53342.343936276869</v>
      </c>
      <c r="R23" s="263">
        <v>4549.3019700000004</v>
      </c>
      <c r="S23" s="282"/>
      <c r="T23" s="263">
        <v>129812.78089796104</v>
      </c>
      <c r="V23" s="280"/>
      <c r="W23" s="280">
        <v>57.229916666666675</v>
      </c>
      <c r="X23" s="279"/>
      <c r="Y23" s="279">
        <v>7429174.6330585703</v>
      </c>
      <c r="Z23" s="279">
        <v>7429174.6330585703</v>
      </c>
    </row>
    <row r="24" spans="2:26" ht="15.75" customHeight="1" outlineLevel="1" x14ac:dyDescent="0.25">
      <c r="B24" s="839"/>
      <c r="C24" s="840"/>
      <c r="D24" s="278" t="s">
        <v>1460</v>
      </c>
      <c r="E24" s="278" t="s">
        <v>1464</v>
      </c>
      <c r="F24" s="279">
        <v>0</v>
      </c>
      <c r="G24" s="279">
        <v>725434.89300000004</v>
      </c>
      <c r="H24" s="280"/>
      <c r="I24" s="280">
        <v>45.292833333333334</v>
      </c>
      <c r="J24" s="268">
        <v>0</v>
      </c>
      <c r="K24" s="279">
        <v>32857001.702833503</v>
      </c>
      <c r="L24" s="261">
        <v>725434.89300000004</v>
      </c>
      <c r="N24" s="264">
        <v>108815.23395000002</v>
      </c>
      <c r="O24" s="264">
        <v>5967.4680202116788</v>
      </c>
      <c r="P24" s="263">
        <v>12931.131478998243</v>
      </c>
      <c r="Q24" s="263">
        <v>78793.467514766395</v>
      </c>
      <c r="R24" s="263">
        <v>7254.3489300000001</v>
      </c>
      <c r="S24" s="283"/>
      <c r="T24" s="263">
        <v>213761.64989397634</v>
      </c>
      <c r="V24" s="280"/>
      <c r="W24" s="280">
        <v>45.292833333333334</v>
      </c>
      <c r="X24" s="279"/>
      <c r="Y24" s="279">
        <v>9681870.7817062214</v>
      </c>
      <c r="Z24" s="279">
        <v>9681870.7817062214</v>
      </c>
    </row>
    <row r="25" spans="2:26" ht="15.75" customHeight="1" outlineLevel="1" x14ac:dyDescent="0.25">
      <c r="B25" s="839"/>
      <c r="C25" s="840"/>
      <c r="D25" s="278" t="s">
        <v>1465</v>
      </c>
      <c r="E25" s="278" t="s">
        <v>1463</v>
      </c>
      <c r="F25" s="279">
        <v>0</v>
      </c>
      <c r="G25" s="279">
        <v>76620.823999999993</v>
      </c>
      <c r="H25" s="280"/>
      <c r="I25" s="280">
        <v>57.229916666666675</v>
      </c>
      <c r="J25" s="268">
        <v>0</v>
      </c>
      <c r="K25" s="279">
        <v>4385003.3724513333</v>
      </c>
      <c r="L25" s="261">
        <v>76620.823999999993</v>
      </c>
      <c r="N25" s="264">
        <v>8019.1592632500005</v>
      </c>
      <c r="O25" s="264">
        <v>7485.9035577388177</v>
      </c>
      <c r="P25" s="263">
        <v>17441.290006927848</v>
      </c>
      <c r="Q25" s="263">
        <v>7387.0342175801898</v>
      </c>
      <c r="R25" s="263">
        <v>534.61061755000003</v>
      </c>
      <c r="S25" s="282"/>
      <c r="T25" s="263">
        <v>40867.997663046859</v>
      </c>
      <c r="V25" s="280"/>
      <c r="W25" s="280">
        <v>57.229916666666675</v>
      </c>
      <c r="X25" s="279"/>
      <c r="Y25" s="279">
        <v>2338872.1005897</v>
      </c>
      <c r="Z25" s="279">
        <v>2338872.1005897</v>
      </c>
    </row>
    <row r="26" spans="2:26" ht="15.75" customHeight="1" outlineLevel="1" x14ac:dyDescent="0.25">
      <c r="B26" s="839"/>
      <c r="C26" s="840"/>
      <c r="D26" s="278" t="s">
        <v>1466</v>
      </c>
      <c r="E26" s="278" t="s">
        <v>1464</v>
      </c>
      <c r="F26" s="279">
        <v>0</v>
      </c>
      <c r="G26" s="279">
        <v>93477.328999999998</v>
      </c>
      <c r="H26" s="280"/>
      <c r="I26" s="280">
        <v>45.292833333333334</v>
      </c>
      <c r="J26" s="268">
        <v>0</v>
      </c>
      <c r="K26" s="279">
        <v>4233853.0828421665</v>
      </c>
      <c r="L26" s="261">
        <v>93477.328999999998</v>
      </c>
      <c r="N26" s="264">
        <v>14021.59935</v>
      </c>
      <c r="O26" s="264">
        <v>718.02818998210239</v>
      </c>
      <c r="P26" s="270"/>
      <c r="Q26" s="263">
        <v>10866.813406880074</v>
      </c>
      <c r="R26" s="263">
        <v>733.24073650000003</v>
      </c>
      <c r="S26" s="282"/>
      <c r="T26" s="263">
        <v>26339.681683362174</v>
      </c>
      <c r="V26" s="280"/>
      <c r="W26" s="280">
        <v>45.292833333333334</v>
      </c>
      <c r="X26" s="279"/>
      <c r="Y26" s="279">
        <v>1192998.8125375758</v>
      </c>
      <c r="Z26" s="279">
        <v>1192998.8125375758</v>
      </c>
    </row>
    <row r="27" spans="2:26" ht="15.75" customHeight="1" outlineLevel="1" x14ac:dyDescent="0.3">
      <c r="B27" s="839"/>
      <c r="C27" s="840"/>
      <c r="D27" s="278" t="s">
        <v>1467</v>
      </c>
      <c r="E27" s="267" t="s">
        <v>1440</v>
      </c>
      <c r="F27" s="279">
        <v>7266146.0970000001</v>
      </c>
      <c r="G27" s="279"/>
      <c r="H27" s="280">
        <v>69.27549999999998</v>
      </c>
      <c r="I27" s="280"/>
      <c r="J27" s="268">
        <v>503365903.94272333</v>
      </c>
      <c r="K27" s="279"/>
      <c r="L27" s="261">
        <v>7266146.0970000001</v>
      </c>
      <c r="N27" s="841">
        <v>6457437.6202499997</v>
      </c>
      <c r="O27" s="842"/>
      <c r="P27" s="270"/>
      <c r="Q27" s="841">
        <v>2120243.4552975004</v>
      </c>
      <c r="R27" s="831">
        <v>430495.83669999999</v>
      </c>
      <c r="S27" s="282"/>
      <c r="T27" s="831">
        <v>9008176.9122474995</v>
      </c>
      <c r="V27" s="847">
        <v>69.27549999999998</v>
      </c>
      <c r="W27" s="280"/>
      <c r="X27" s="844">
        <v>624045959.68440151</v>
      </c>
      <c r="Y27" s="845"/>
      <c r="Z27" s="844">
        <v>624045959.68440151</v>
      </c>
    </row>
    <row r="28" spans="2:26" ht="15.75" customHeight="1" outlineLevel="1" x14ac:dyDescent="0.3">
      <c r="B28" s="839"/>
      <c r="C28" s="840"/>
      <c r="D28" s="278" t="s">
        <v>1468</v>
      </c>
      <c r="E28" s="267" t="s">
        <v>1440</v>
      </c>
      <c r="F28" s="279">
        <v>4763171.1310000001</v>
      </c>
      <c r="G28" s="279"/>
      <c r="H28" s="280">
        <v>69.27549999999998</v>
      </c>
      <c r="I28" s="280"/>
      <c r="J28" s="268">
        <v>329971061.68559039</v>
      </c>
      <c r="K28" s="279"/>
      <c r="L28" s="261">
        <v>4763171.1310000001</v>
      </c>
      <c r="N28" s="841"/>
      <c r="O28" s="842"/>
      <c r="P28" s="270"/>
      <c r="Q28" s="841"/>
      <c r="R28" s="831"/>
      <c r="S28" s="284"/>
      <c r="T28" s="831"/>
      <c r="V28" s="847"/>
      <c r="W28" s="280"/>
      <c r="X28" s="844"/>
      <c r="Y28" s="845"/>
      <c r="Z28" s="844"/>
    </row>
    <row r="29" spans="2:26" ht="16.5" customHeight="1" outlineLevel="1" x14ac:dyDescent="0.3">
      <c r="B29" s="839"/>
      <c r="C29" s="840"/>
      <c r="D29" s="278" t="s">
        <v>1469</v>
      </c>
      <c r="E29" s="267" t="s">
        <v>1440</v>
      </c>
      <c r="F29" s="279">
        <v>31020267.353999998</v>
      </c>
      <c r="G29" s="279"/>
      <c r="H29" s="280">
        <v>69.27549999999998</v>
      </c>
      <c r="I29" s="280"/>
      <c r="J29" s="268">
        <v>2148944531.0820265</v>
      </c>
      <c r="K29" s="279"/>
      <c r="L29" s="261">
        <v>31020267.353999998</v>
      </c>
      <c r="N29" s="841"/>
      <c r="O29" s="842"/>
      <c r="P29" s="270"/>
      <c r="Q29" s="841"/>
      <c r="R29" s="831"/>
      <c r="S29" s="265"/>
      <c r="T29" s="831"/>
      <c r="V29" s="847"/>
      <c r="W29" s="280"/>
      <c r="X29" s="844"/>
      <c r="Y29" s="845"/>
      <c r="Z29" s="844"/>
    </row>
    <row r="30" spans="2:26" s="271" customFormat="1" x14ac:dyDescent="0.3">
      <c r="B30" s="272" t="s">
        <v>1470</v>
      </c>
      <c r="C30" s="272"/>
      <c r="D30" s="272"/>
      <c r="E30" s="273"/>
      <c r="F30" s="274">
        <v>51488541.467</v>
      </c>
      <c r="G30" s="274">
        <v>1350463.243</v>
      </c>
      <c r="H30" s="275"/>
      <c r="I30" s="275"/>
      <c r="J30" s="274">
        <v>3567600451.4240127</v>
      </c>
      <c r="K30" s="274">
        <v>67511475.421587259</v>
      </c>
      <c r="L30" s="274">
        <v>52839004.709999993</v>
      </c>
      <c r="N30" s="274">
        <v>7738675.4367772499</v>
      </c>
      <c r="O30" s="274">
        <v>1061947.9342097726</v>
      </c>
      <c r="P30" s="274">
        <v>108995.62239771633</v>
      </c>
      <c r="Q30" s="274">
        <v>2994345.8187937057</v>
      </c>
      <c r="R30" s="274">
        <v>522216.24410605</v>
      </c>
      <c r="S30" s="274">
        <v>575112.099026924</v>
      </c>
      <c r="T30" s="274">
        <v>13001293.155311417</v>
      </c>
      <c r="V30" s="275"/>
      <c r="W30" s="275"/>
      <c r="X30" s="274">
        <v>872445696.92561114</v>
      </c>
      <c r="Y30" s="274">
        <v>20642916.327892069</v>
      </c>
      <c r="Z30" s="274">
        <v>893088613.2535032</v>
      </c>
    </row>
    <row r="31" spans="2:26" ht="14.4" customHeight="1" outlineLevel="1" x14ac:dyDescent="0.25">
      <c r="B31" s="836" t="s">
        <v>20</v>
      </c>
      <c r="C31" s="837" t="s">
        <v>1471</v>
      </c>
      <c r="D31" s="266" t="s">
        <v>1472</v>
      </c>
      <c r="E31" s="267" t="s">
        <v>1440</v>
      </c>
      <c r="F31" s="268">
        <v>1423989.1722456878</v>
      </c>
      <c r="G31" s="268"/>
      <c r="H31" s="269">
        <v>69.27549999999998</v>
      </c>
      <c r="I31" s="269"/>
      <c r="J31" s="268">
        <v>98647561.901906118</v>
      </c>
      <c r="K31" s="268"/>
      <c r="L31" s="261">
        <v>1423989.1722456878</v>
      </c>
      <c r="N31" s="281">
        <v>213598.37583685317</v>
      </c>
      <c r="O31" s="281">
        <v>378947.31331788364</v>
      </c>
      <c r="P31" s="265"/>
      <c r="Q31" s="285">
        <v>52411.920577448065</v>
      </c>
      <c r="R31" s="263">
        <v>14239.89172245688</v>
      </c>
      <c r="S31" s="265"/>
      <c r="T31" s="263">
        <v>659197.50145464181</v>
      </c>
      <c r="V31" s="269">
        <v>69.27549999999998</v>
      </c>
      <c r="W31" s="269"/>
      <c r="X31" s="268">
        <v>45666236.512021028</v>
      </c>
      <c r="Y31" s="268"/>
      <c r="Z31" s="268">
        <v>45666236.512021028</v>
      </c>
    </row>
    <row r="32" spans="2:26" ht="15.75" customHeight="1" outlineLevel="1" x14ac:dyDescent="0.25">
      <c r="B32" s="836"/>
      <c r="C32" s="837"/>
      <c r="D32" s="266" t="s">
        <v>1387</v>
      </c>
      <c r="E32" s="267" t="s">
        <v>1440</v>
      </c>
      <c r="F32" s="268">
        <v>1028719.186</v>
      </c>
      <c r="G32" s="268"/>
      <c r="H32" s="269">
        <v>69.27549999999998</v>
      </c>
      <c r="I32" s="269"/>
      <c r="J32" s="268">
        <v>71265035.969742984</v>
      </c>
      <c r="K32" s="268"/>
      <c r="L32" s="261">
        <v>1028719.186</v>
      </c>
      <c r="N32" s="281">
        <v>154307.87790000002</v>
      </c>
      <c r="O32" s="281">
        <v>233941.71362804959</v>
      </c>
      <c r="P32" s="265"/>
      <c r="Q32" s="285">
        <v>97054.425808376938</v>
      </c>
      <c r="R32" s="263">
        <v>10287.191859999999</v>
      </c>
      <c r="S32" s="265"/>
      <c r="T32" s="263">
        <v>495591.20919642656</v>
      </c>
      <c r="V32" s="269">
        <v>69.27549999999998</v>
      </c>
      <c r="W32" s="269"/>
      <c r="X32" s="268">
        <v>34332328.812687039</v>
      </c>
      <c r="Y32" s="268"/>
      <c r="Z32" s="268">
        <v>34332328.812687039</v>
      </c>
    </row>
    <row r="33" spans="2:27" ht="16.5" customHeight="1" outlineLevel="1" x14ac:dyDescent="0.25">
      <c r="B33" s="836"/>
      <c r="C33" s="837"/>
      <c r="D33" s="266" t="s">
        <v>1388</v>
      </c>
      <c r="E33" s="267" t="s">
        <v>1440</v>
      </c>
      <c r="F33" s="268">
        <v>657852.25599999994</v>
      </c>
      <c r="G33" s="268"/>
      <c r="H33" s="269">
        <v>69.27549999999998</v>
      </c>
      <c r="I33" s="269"/>
      <c r="J33" s="268">
        <v>45573043.960527979</v>
      </c>
      <c r="K33" s="268"/>
      <c r="L33" s="261">
        <v>657852.25599999994</v>
      </c>
      <c r="N33" s="281">
        <v>98677.838399999993</v>
      </c>
      <c r="O33" s="281">
        <v>147811.00066557588</v>
      </c>
      <c r="P33" s="265"/>
      <c r="Q33" s="285">
        <v>61851.804679451569</v>
      </c>
      <c r="R33" s="263">
        <v>6578.5225599999985</v>
      </c>
      <c r="S33" s="282"/>
      <c r="T33" s="263">
        <v>314919.16630502744</v>
      </c>
      <c r="V33" s="269">
        <v>69.27549999999998</v>
      </c>
      <c r="W33" s="269"/>
      <c r="X33" s="268">
        <v>21816182.705363922</v>
      </c>
      <c r="Y33" s="268"/>
      <c r="Z33" s="268">
        <v>21816182.705363922</v>
      </c>
    </row>
    <row r="34" spans="2:27" ht="14.4" customHeight="1" outlineLevel="1" x14ac:dyDescent="0.25">
      <c r="B34" s="836"/>
      <c r="C34" s="276" t="s">
        <v>1473</v>
      </c>
      <c r="D34" s="266" t="s">
        <v>1389</v>
      </c>
      <c r="E34" s="278" t="s">
        <v>1461</v>
      </c>
      <c r="F34" s="268">
        <v>581288.37569761241</v>
      </c>
      <c r="G34" s="268"/>
      <c r="H34" s="269">
        <v>69.428583333333336</v>
      </c>
      <c r="I34" s="269"/>
      <c r="J34" s="268">
        <v>40358028.432819657</v>
      </c>
      <c r="K34" s="268"/>
      <c r="L34" s="261">
        <v>581288.37569761241</v>
      </c>
      <c r="N34" s="281">
        <v>89197.015315802259</v>
      </c>
      <c r="O34" s="281">
        <v>128103.83365765263</v>
      </c>
      <c r="P34" s="265"/>
      <c r="Q34" s="285">
        <v>54039.243676760685</v>
      </c>
      <c r="R34" s="263">
        <v>5812.8837569761245</v>
      </c>
      <c r="S34" s="265"/>
      <c r="T34" s="263">
        <v>277152.97640719172</v>
      </c>
      <c r="V34" s="269">
        <v>69.428583333333336</v>
      </c>
      <c r="W34" s="269"/>
      <c r="X34" s="268">
        <v>19242338.518568076</v>
      </c>
      <c r="Y34" s="268"/>
      <c r="Z34" s="268">
        <v>19242338.518568076</v>
      </c>
    </row>
    <row r="35" spans="2:27" ht="15.75" customHeight="1" outlineLevel="1" x14ac:dyDescent="0.25">
      <c r="B35" s="836"/>
      <c r="C35" s="837" t="s">
        <v>1474</v>
      </c>
      <c r="D35" s="266" t="s">
        <v>1383</v>
      </c>
      <c r="E35" s="278" t="s">
        <v>1461</v>
      </c>
      <c r="F35" s="268">
        <v>64189.080543633943</v>
      </c>
      <c r="G35" s="268"/>
      <c r="H35" s="269">
        <v>69.428583333333336</v>
      </c>
      <c r="I35" s="269"/>
      <c r="J35" s="268">
        <v>4456556.9276137343</v>
      </c>
      <c r="K35" s="268"/>
      <c r="L35" s="261">
        <v>64189.080543633943</v>
      </c>
      <c r="N35" s="281">
        <v>9628.3620815450886</v>
      </c>
      <c r="O35" s="281">
        <v>13454.757866185981</v>
      </c>
      <c r="P35" s="265"/>
      <c r="Q35" s="285">
        <v>6483.816681204893</v>
      </c>
      <c r="R35" s="263">
        <v>641.89080543633941</v>
      </c>
      <c r="S35" s="265"/>
      <c r="T35" s="263">
        <v>30208.827434372299</v>
      </c>
      <c r="V35" s="269">
        <v>69.428583333333336</v>
      </c>
      <c r="W35" s="269"/>
      <c r="X35" s="268">
        <v>2097356.0929296035</v>
      </c>
      <c r="Y35" s="268"/>
      <c r="Z35" s="268">
        <v>2097356.0929296035</v>
      </c>
    </row>
    <row r="36" spans="2:27" ht="14.4" customHeight="1" outlineLevel="1" x14ac:dyDescent="0.25">
      <c r="B36" s="836"/>
      <c r="C36" s="837"/>
      <c r="D36" s="266" t="s">
        <v>1386</v>
      </c>
      <c r="E36" s="267" t="s">
        <v>1440</v>
      </c>
      <c r="F36" s="268">
        <v>723689.46707782336</v>
      </c>
      <c r="G36" s="268"/>
      <c r="H36" s="269">
        <v>69.27549999999998</v>
      </c>
      <c r="I36" s="269"/>
      <c r="J36" s="268">
        <v>50133949.67654974</v>
      </c>
      <c r="K36" s="268"/>
      <c r="L36" s="261">
        <v>723689.46707782336</v>
      </c>
      <c r="N36" s="281">
        <v>108553.42006167349</v>
      </c>
      <c r="O36" s="281">
        <v>184527.23836882482</v>
      </c>
      <c r="P36" s="265"/>
      <c r="Q36" s="285">
        <v>66993.543846162051</v>
      </c>
      <c r="R36" s="263">
        <v>7236.8946707782334</v>
      </c>
      <c r="S36" s="265"/>
      <c r="T36" s="263">
        <v>367311.09694743861</v>
      </c>
      <c r="V36" s="269">
        <v>69.27549999999998</v>
      </c>
      <c r="W36" s="269"/>
      <c r="X36" s="268">
        <v>25445659.896582276</v>
      </c>
      <c r="Y36" s="268"/>
      <c r="Z36" s="268">
        <v>25445659.896582276</v>
      </c>
    </row>
    <row r="37" spans="2:27" ht="16.5" customHeight="1" outlineLevel="1" x14ac:dyDescent="0.25">
      <c r="B37" s="836"/>
      <c r="C37" s="837"/>
      <c r="D37" s="266" t="s">
        <v>1385</v>
      </c>
      <c r="E37" s="278" t="s">
        <v>1461</v>
      </c>
      <c r="F37" s="268">
        <v>594646.76877201512</v>
      </c>
      <c r="G37" s="268"/>
      <c r="H37" s="269">
        <v>69.428583333333336</v>
      </c>
      <c r="I37" s="269"/>
      <c r="J37" s="268">
        <v>41285482.739585251</v>
      </c>
      <c r="K37" s="268"/>
      <c r="L37" s="261">
        <v>594646.76877201512</v>
      </c>
      <c r="N37" s="281">
        <v>87193.256354641868</v>
      </c>
      <c r="O37" s="281">
        <v>144736.73552658816</v>
      </c>
      <c r="P37" s="265"/>
      <c r="Q37" s="285">
        <v>55184.529897083114</v>
      </c>
      <c r="R37" s="263">
        <v>5946.4676877201528</v>
      </c>
      <c r="S37" s="265"/>
      <c r="T37" s="263">
        <v>293060.98946603329</v>
      </c>
      <c r="V37" s="269">
        <v>69.428583333333336</v>
      </c>
      <c r="W37" s="269"/>
      <c r="X37" s="268">
        <v>20346809.328891616</v>
      </c>
      <c r="Y37" s="268"/>
      <c r="Z37" s="268">
        <v>20346809.328891616</v>
      </c>
    </row>
    <row r="38" spans="2:27" ht="14.4" customHeight="1" outlineLevel="1" x14ac:dyDescent="0.25">
      <c r="B38" s="836"/>
      <c r="C38" s="276" t="s">
        <v>1475</v>
      </c>
      <c r="D38" s="266" t="s">
        <v>1476</v>
      </c>
      <c r="E38" s="278" t="s">
        <v>1461</v>
      </c>
      <c r="F38" s="268">
        <v>660620.74356911995</v>
      </c>
      <c r="G38" s="268"/>
      <c r="H38" s="269">
        <v>69.428583333333336</v>
      </c>
      <c r="I38" s="269"/>
      <c r="J38" s="268">
        <v>45865962.346617274</v>
      </c>
      <c r="K38" s="268"/>
      <c r="L38" s="261">
        <v>660620.74356911995</v>
      </c>
      <c r="N38" s="281">
        <v>99093.111535367992</v>
      </c>
      <c r="O38" s="281">
        <v>173584.31442232576</v>
      </c>
      <c r="P38" s="265"/>
      <c r="Q38" s="285">
        <v>36150.475200214227</v>
      </c>
      <c r="R38" s="270"/>
      <c r="S38" s="265"/>
      <c r="T38" s="263">
        <v>308827.90115790797</v>
      </c>
      <c r="V38" s="269">
        <v>69.428583333333336</v>
      </c>
      <c r="W38" s="269"/>
      <c r="X38" s="268">
        <v>21441483.671200246</v>
      </c>
      <c r="Y38" s="268"/>
      <c r="Z38" s="268">
        <v>21441483.671200246</v>
      </c>
    </row>
    <row r="39" spans="2:27" ht="15.75" customHeight="1" outlineLevel="1" x14ac:dyDescent="0.25">
      <c r="B39" s="836"/>
      <c r="C39" s="837" t="s">
        <v>1477</v>
      </c>
      <c r="D39" s="266" t="s">
        <v>1391</v>
      </c>
      <c r="E39" s="278" t="s">
        <v>1461</v>
      </c>
      <c r="F39" s="268">
        <v>140234.78993878694</v>
      </c>
      <c r="G39" s="268"/>
      <c r="H39" s="269">
        <v>69.428583333333336</v>
      </c>
      <c r="I39" s="269"/>
      <c r="J39" s="268">
        <v>9736302.7994975634</v>
      </c>
      <c r="K39" s="268"/>
      <c r="L39" s="261">
        <v>140234.78993878694</v>
      </c>
      <c r="N39" s="281">
        <v>21035.218490818039</v>
      </c>
      <c r="O39" s="265"/>
      <c r="P39" s="265"/>
      <c r="Q39" s="285">
        <v>23839.914289593777</v>
      </c>
      <c r="R39" s="263">
        <v>1402.3478993878689</v>
      </c>
      <c r="S39" s="265"/>
      <c r="T39" s="263">
        <v>46277.480679799686</v>
      </c>
      <c r="V39" s="269">
        <v>69.428583333333336</v>
      </c>
      <c r="W39" s="269"/>
      <c r="X39" s="268">
        <v>3212979.9238341958</v>
      </c>
      <c r="Y39" s="268"/>
      <c r="Z39" s="268">
        <v>3212979.9238341958</v>
      </c>
    </row>
    <row r="40" spans="2:27" ht="15.75" customHeight="1" outlineLevel="1" x14ac:dyDescent="0.25">
      <c r="B40" s="836"/>
      <c r="C40" s="837"/>
      <c r="D40" s="266" t="s">
        <v>1478</v>
      </c>
      <c r="E40" s="278" t="s">
        <v>1461</v>
      </c>
      <c r="F40" s="268">
        <v>3306660.6872608052</v>
      </c>
      <c r="G40" s="268"/>
      <c r="H40" s="269">
        <v>69.428583333333336</v>
      </c>
      <c r="I40" s="269"/>
      <c r="J40" s="268">
        <v>229576767.08054408</v>
      </c>
      <c r="K40" s="268"/>
      <c r="L40" s="261">
        <v>3306660.6872608052</v>
      </c>
      <c r="N40" s="264">
        <v>495999.10331679852</v>
      </c>
      <c r="O40" s="270"/>
      <c r="P40" s="270"/>
      <c r="Q40" s="263">
        <v>545599.0136484782</v>
      </c>
      <c r="R40" s="263">
        <v>32920.163379999998</v>
      </c>
      <c r="S40" s="265"/>
      <c r="T40" s="263">
        <v>1074518.2803452767</v>
      </c>
      <c r="V40" s="269">
        <v>69.428583333333336</v>
      </c>
      <c r="W40" s="269"/>
      <c r="X40" s="268">
        <v>74602281.970142081</v>
      </c>
      <c r="Y40" s="268"/>
      <c r="Z40" s="268">
        <v>74602281.970142081</v>
      </c>
    </row>
    <row r="41" spans="2:27" ht="16.5" customHeight="1" outlineLevel="1" x14ac:dyDescent="0.25">
      <c r="B41" s="836"/>
      <c r="C41" s="837"/>
      <c r="D41" s="266" t="s">
        <v>1479</v>
      </c>
      <c r="E41" s="278" t="s">
        <v>1461</v>
      </c>
      <c r="F41" s="268">
        <v>348626.97859543038</v>
      </c>
      <c r="G41" s="268"/>
      <c r="H41" s="269">
        <v>69.428583333333336</v>
      </c>
      <c r="I41" s="269"/>
      <c r="J41" s="268">
        <v>24204677.235661056</v>
      </c>
      <c r="K41" s="268"/>
      <c r="L41" s="261">
        <v>348626.97859543038</v>
      </c>
      <c r="N41" s="270"/>
      <c r="O41" s="270"/>
      <c r="P41" s="270"/>
      <c r="Q41" s="270"/>
      <c r="R41" s="270"/>
      <c r="S41" s="265"/>
      <c r="T41" s="263">
        <v>0</v>
      </c>
      <c r="V41" s="269">
        <v>69.428583333333336</v>
      </c>
      <c r="W41" s="269"/>
      <c r="X41" s="268">
        <v>0</v>
      </c>
      <c r="Y41" s="268"/>
      <c r="Z41" s="268">
        <v>0</v>
      </c>
    </row>
    <row r="42" spans="2:27" ht="15.75" customHeight="1" outlineLevel="1" x14ac:dyDescent="0.25">
      <c r="B42" s="836"/>
      <c r="C42" s="837" t="s">
        <v>1480</v>
      </c>
      <c r="D42" s="266" t="s">
        <v>1481</v>
      </c>
      <c r="E42" s="278" t="s">
        <v>1461</v>
      </c>
      <c r="F42" s="268">
        <v>736269.00442510669</v>
      </c>
      <c r="G42" s="268"/>
      <c r="H42" s="269">
        <v>69.428583333333336</v>
      </c>
      <c r="I42" s="269"/>
      <c r="J42" s="268">
        <v>51118113.929478891</v>
      </c>
      <c r="K42" s="268"/>
      <c r="L42" s="261">
        <v>736269.00442510669</v>
      </c>
      <c r="N42" s="263">
        <v>110440.35066376602</v>
      </c>
      <c r="O42" s="270"/>
      <c r="P42" s="270"/>
      <c r="Q42" s="263">
        <v>44176.140265506423</v>
      </c>
      <c r="R42" s="263">
        <v>7362.6900442510678</v>
      </c>
      <c r="S42" s="265"/>
      <c r="T42" s="263">
        <v>161979.1809735235</v>
      </c>
      <c r="V42" s="269">
        <v>69.428583333333336</v>
      </c>
      <c r="W42" s="269"/>
      <c r="X42" s="268">
        <v>11245985.064485358</v>
      </c>
      <c r="Y42" s="268"/>
      <c r="Z42" s="268">
        <v>11245985.064485358</v>
      </c>
    </row>
    <row r="43" spans="2:27" ht="15.75" customHeight="1" outlineLevel="1" x14ac:dyDescent="0.25">
      <c r="B43" s="836"/>
      <c r="C43" s="837"/>
      <c r="D43" s="266" t="s">
        <v>1482</v>
      </c>
      <c r="E43" s="267" t="s">
        <v>1440</v>
      </c>
      <c r="F43" s="268">
        <v>833506.52643440769</v>
      </c>
      <c r="G43" s="268"/>
      <c r="H43" s="269">
        <v>69.27549999999998</v>
      </c>
      <c r="I43" s="269"/>
      <c r="J43" s="268">
        <v>57741581.372006796</v>
      </c>
      <c r="K43" s="268"/>
      <c r="L43" s="261">
        <v>833506.52643440769</v>
      </c>
      <c r="N43" s="263">
        <v>125025.97896516114</v>
      </c>
      <c r="O43" s="270"/>
      <c r="P43" s="270"/>
      <c r="Q43" s="263">
        <v>62512.989482580611</v>
      </c>
      <c r="R43" s="263">
        <v>8335.0652643440753</v>
      </c>
      <c r="S43" s="265"/>
      <c r="T43" s="263">
        <v>195874.03371208583</v>
      </c>
      <c r="V43" s="269">
        <v>69.27549999999998</v>
      </c>
      <c r="W43" s="269"/>
      <c r="X43" s="268">
        <v>13569271.622421598</v>
      </c>
      <c r="Y43" s="268"/>
      <c r="Z43" s="268">
        <v>13569271.622421598</v>
      </c>
    </row>
    <row r="44" spans="2:27" ht="15.75" customHeight="1" outlineLevel="1" x14ac:dyDescent="0.25">
      <c r="B44" s="836"/>
      <c r="C44" s="837"/>
      <c r="D44" s="266" t="s">
        <v>1483</v>
      </c>
      <c r="E44" s="278" t="s">
        <v>1461</v>
      </c>
      <c r="F44" s="268">
        <v>5850203.6807142952</v>
      </c>
      <c r="G44" s="268"/>
      <c r="H44" s="269">
        <v>69.428583333333336</v>
      </c>
      <c r="I44" s="269"/>
      <c r="J44" s="268">
        <v>406171353.76344585</v>
      </c>
      <c r="K44" s="268"/>
      <c r="L44" s="261">
        <v>5850203.6807142952</v>
      </c>
      <c r="N44" s="263">
        <v>877530.55210714438</v>
      </c>
      <c r="O44" s="270"/>
      <c r="P44" s="270"/>
      <c r="Q44" s="263">
        <v>438765.27605357236</v>
      </c>
      <c r="R44" s="263">
        <v>58502.036807142962</v>
      </c>
      <c r="S44" s="265"/>
      <c r="T44" s="263">
        <v>1374797.8649678596</v>
      </c>
      <c r="V44" s="269">
        <v>69.428583333333336</v>
      </c>
      <c r="W44" s="269"/>
      <c r="X44" s="268">
        <v>95450268.134409785</v>
      </c>
      <c r="Y44" s="268"/>
      <c r="Z44" s="268">
        <v>95450268.134409785</v>
      </c>
    </row>
    <row r="45" spans="2:27" s="271" customFormat="1" x14ac:dyDescent="0.3">
      <c r="B45" s="272" t="s">
        <v>1484</v>
      </c>
      <c r="C45" s="272"/>
      <c r="D45" s="272"/>
      <c r="E45" s="273"/>
      <c r="F45" s="274">
        <v>16950496.717274725</v>
      </c>
      <c r="G45" s="274">
        <v>0</v>
      </c>
      <c r="H45" s="275"/>
      <c r="I45" s="275"/>
      <c r="J45" s="274">
        <v>1176134418.1359968</v>
      </c>
      <c r="K45" s="274">
        <v>0</v>
      </c>
      <c r="L45" s="274">
        <v>16950496.717274725</v>
      </c>
      <c r="N45" s="274">
        <v>2490280.4610295719</v>
      </c>
      <c r="O45" s="274">
        <v>1405106.9074530862</v>
      </c>
      <c r="P45" s="274">
        <v>0</v>
      </c>
      <c r="Q45" s="277">
        <v>1545063.094106433</v>
      </c>
      <c r="R45" s="274">
        <v>159266.04645849369</v>
      </c>
      <c r="S45" s="274">
        <v>0</v>
      </c>
      <c r="T45" s="274">
        <v>5599716.5090475855</v>
      </c>
      <c r="V45" s="275"/>
      <c r="W45" s="275"/>
      <c r="X45" s="274">
        <v>388469182.25353688</v>
      </c>
      <c r="Y45" s="274">
        <v>0</v>
      </c>
      <c r="Z45" s="274">
        <v>388469182.25353688</v>
      </c>
    </row>
    <row r="46" spans="2:27" ht="16.2" outlineLevel="1" x14ac:dyDescent="0.25">
      <c r="B46" s="286" t="s">
        <v>495</v>
      </c>
      <c r="C46" s="287"/>
      <c r="D46" s="266" t="s">
        <v>1485</v>
      </c>
      <c r="E46" s="266" t="s">
        <v>1486</v>
      </c>
      <c r="F46" s="268">
        <v>428780</v>
      </c>
      <c r="G46" s="268"/>
      <c r="H46" s="269">
        <v>99.771250000000009</v>
      </c>
      <c r="I46" s="269"/>
      <c r="J46" s="268">
        <v>42779916.575000003</v>
      </c>
      <c r="K46" s="268"/>
      <c r="L46" s="261">
        <v>428780</v>
      </c>
      <c r="N46" s="270"/>
      <c r="O46" s="270"/>
      <c r="P46" s="270"/>
      <c r="Q46" s="264">
        <v>25726.799999999996</v>
      </c>
      <c r="R46" s="270"/>
      <c r="S46" s="270"/>
      <c r="T46" s="263">
        <v>25726.799999999996</v>
      </c>
      <c r="V46" s="269">
        <v>99.771250000000009</v>
      </c>
      <c r="W46" s="269"/>
      <c r="X46" s="268">
        <v>2566794.9945</v>
      </c>
      <c r="Y46" s="268"/>
      <c r="Z46" s="268">
        <v>2566794.9945</v>
      </c>
    </row>
    <row r="47" spans="2:27" s="271" customFormat="1" x14ac:dyDescent="0.3">
      <c r="B47" s="272" t="s">
        <v>1487</v>
      </c>
      <c r="C47" s="272"/>
      <c r="D47" s="272"/>
      <c r="E47" s="273"/>
      <c r="F47" s="274">
        <v>428780</v>
      </c>
      <c r="G47" s="274">
        <v>0</v>
      </c>
      <c r="H47" s="275"/>
      <c r="I47" s="275"/>
      <c r="J47" s="274">
        <v>42779916.575000003</v>
      </c>
      <c r="K47" s="274">
        <v>0</v>
      </c>
      <c r="L47" s="274">
        <v>428780</v>
      </c>
      <c r="N47" s="274">
        <v>0</v>
      </c>
      <c r="O47" s="274">
        <v>0</v>
      </c>
      <c r="P47" s="274">
        <v>0</v>
      </c>
      <c r="Q47" s="288">
        <v>25726.799999999996</v>
      </c>
      <c r="R47" s="274">
        <v>0</v>
      </c>
      <c r="S47" s="274">
        <v>0</v>
      </c>
      <c r="T47" s="274">
        <v>25726.799999999996</v>
      </c>
      <c r="V47" s="275"/>
      <c r="W47" s="275"/>
      <c r="X47" s="274">
        <v>2566794.9945</v>
      </c>
      <c r="Y47" s="274">
        <v>0</v>
      </c>
      <c r="Z47" s="274">
        <v>2566794.9945</v>
      </c>
    </row>
    <row r="48" spans="2:27" ht="16.2" outlineLevel="1" x14ac:dyDescent="0.25">
      <c r="B48" s="286" t="s">
        <v>11</v>
      </c>
      <c r="C48" s="289" t="s">
        <v>1488</v>
      </c>
      <c r="D48" s="266" t="s">
        <v>1489</v>
      </c>
      <c r="E48" s="267" t="s">
        <v>1440</v>
      </c>
      <c r="F48" s="268">
        <v>259459.93300000002</v>
      </c>
      <c r="G48" s="268"/>
      <c r="H48" s="269">
        <v>69.27549999999998</v>
      </c>
      <c r="I48" s="269"/>
      <c r="J48" s="268">
        <v>17974216.588541497</v>
      </c>
      <c r="K48" s="268"/>
      <c r="L48" s="261">
        <v>259459.93300000002</v>
      </c>
      <c r="N48" s="263">
        <v>38918.954549999995</v>
      </c>
      <c r="O48" s="270"/>
      <c r="P48" s="270"/>
      <c r="Q48" s="263">
        <v>13621.622542500003</v>
      </c>
      <c r="R48" s="263">
        <v>1556.758182</v>
      </c>
      <c r="S48" s="270"/>
      <c r="T48" s="263">
        <v>54097.335274499994</v>
      </c>
      <c r="V48" s="269">
        <v>69.27549999999998</v>
      </c>
      <c r="W48" s="269"/>
      <c r="X48" s="268">
        <v>3747619.9498086232</v>
      </c>
      <c r="Y48" s="268"/>
      <c r="Z48" s="268">
        <v>3747619.9498086232</v>
      </c>
      <c r="AA48" s="252"/>
    </row>
    <row r="49" spans="2:27" s="271" customFormat="1" x14ac:dyDescent="0.3">
      <c r="B49" s="272" t="s">
        <v>1490</v>
      </c>
      <c r="C49" s="272"/>
      <c r="D49" s="272"/>
      <c r="E49" s="273"/>
      <c r="F49" s="274">
        <v>259459.93300000002</v>
      </c>
      <c r="G49" s="274">
        <v>0</v>
      </c>
      <c r="H49" s="275"/>
      <c r="I49" s="275"/>
      <c r="J49" s="274">
        <v>17974216.588541497</v>
      </c>
      <c r="K49" s="274">
        <v>0</v>
      </c>
      <c r="L49" s="274">
        <v>259459.93300000002</v>
      </c>
      <c r="N49" s="274">
        <v>38918.954549999995</v>
      </c>
      <c r="O49" s="274">
        <v>0</v>
      </c>
      <c r="P49" s="274">
        <v>0</v>
      </c>
      <c r="Q49" s="274">
        <v>13621.622542500003</v>
      </c>
      <c r="R49" s="274">
        <v>1556.758182</v>
      </c>
      <c r="S49" s="274">
        <v>0</v>
      </c>
      <c r="T49" s="274">
        <v>54097.335274499994</v>
      </c>
      <c r="V49" s="275"/>
      <c r="W49" s="275"/>
      <c r="X49" s="274">
        <v>3747619.9498086232</v>
      </c>
      <c r="Y49" s="274">
        <v>0</v>
      </c>
      <c r="Z49" s="274">
        <v>3747619.9498086232</v>
      </c>
      <c r="AA49" s="290"/>
    </row>
    <row r="50" spans="2:27" ht="16.2" outlineLevel="1" x14ac:dyDescent="0.25">
      <c r="B50" s="286" t="s">
        <v>37</v>
      </c>
      <c r="C50" s="289" t="s">
        <v>1491</v>
      </c>
      <c r="D50" s="266" t="s">
        <v>1492</v>
      </c>
      <c r="E50" s="278" t="s">
        <v>1461</v>
      </c>
      <c r="F50" s="268">
        <v>9250.4600000000009</v>
      </c>
      <c r="G50" s="268"/>
      <c r="H50" s="269">
        <v>69.428583333333336</v>
      </c>
      <c r="I50" s="269"/>
      <c r="J50" s="268">
        <v>642246.33298166678</v>
      </c>
      <c r="K50" s="268"/>
      <c r="L50" s="261">
        <v>9250.4600000000009</v>
      </c>
      <c r="N50" s="263">
        <v>1387.569</v>
      </c>
      <c r="O50" s="270"/>
      <c r="P50" s="270"/>
      <c r="Q50" s="263">
        <v>388.51932000000005</v>
      </c>
      <c r="R50" s="270"/>
      <c r="S50" s="270"/>
      <c r="T50" s="263">
        <v>1776.0883200000001</v>
      </c>
      <c r="V50" s="269">
        <v>69.428583333333336</v>
      </c>
      <c r="W50" s="269"/>
      <c r="X50" s="268">
        <v>123311.29593248</v>
      </c>
      <c r="Y50" s="268"/>
      <c r="Z50" s="268">
        <v>123311.29593248</v>
      </c>
    </row>
    <row r="51" spans="2:27" s="271" customFormat="1" x14ac:dyDescent="0.3">
      <c r="B51" s="272" t="s">
        <v>1493</v>
      </c>
      <c r="C51" s="272"/>
      <c r="D51" s="272"/>
      <c r="E51" s="273"/>
      <c r="F51" s="274">
        <v>9250.4600000000009</v>
      </c>
      <c r="G51" s="274">
        <v>0</v>
      </c>
      <c r="H51" s="275"/>
      <c r="I51" s="275"/>
      <c r="J51" s="274">
        <v>642246.33298166678</v>
      </c>
      <c r="K51" s="274">
        <v>0</v>
      </c>
      <c r="L51" s="274">
        <v>9250.4600000000009</v>
      </c>
      <c r="N51" s="274">
        <v>1387.569</v>
      </c>
      <c r="O51" s="274">
        <v>0</v>
      </c>
      <c r="P51" s="274">
        <v>0</v>
      </c>
      <c r="Q51" s="274">
        <v>388.51932000000005</v>
      </c>
      <c r="R51" s="274">
        <v>0</v>
      </c>
      <c r="S51" s="274">
        <v>0</v>
      </c>
      <c r="T51" s="274">
        <v>1776.0883200000001</v>
      </c>
      <c r="V51" s="275"/>
      <c r="W51" s="275"/>
      <c r="X51" s="274">
        <v>123311.29593248</v>
      </c>
      <c r="Y51" s="274">
        <v>0</v>
      </c>
      <c r="Z51" s="274">
        <v>123311.29593248</v>
      </c>
    </row>
    <row r="52" spans="2:27" ht="16.2" outlineLevel="1" x14ac:dyDescent="0.25">
      <c r="B52" s="286" t="s">
        <v>34</v>
      </c>
      <c r="C52" s="289" t="s">
        <v>1494</v>
      </c>
      <c r="D52" s="266" t="s">
        <v>1495</v>
      </c>
      <c r="E52" s="267" t="s">
        <v>1440</v>
      </c>
      <c r="F52" s="268">
        <v>51090.841</v>
      </c>
      <c r="G52" s="268"/>
      <c r="H52" s="269">
        <v>69.27549999999998</v>
      </c>
      <c r="I52" s="269"/>
      <c r="J52" s="268">
        <v>3539343.5556954988</v>
      </c>
      <c r="K52" s="268"/>
      <c r="L52" s="261">
        <v>51090.841</v>
      </c>
      <c r="N52" s="263">
        <v>7663.6261500000001</v>
      </c>
      <c r="O52" s="270"/>
      <c r="P52" s="270"/>
      <c r="Q52" s="263">
        <v>1915.9065375000005</v>
      </c>
      <c r="R52" s="263">
        <v>510.90841</v>
      </c>
      <c r="S52" s="270"/>
      <c r="T52" s="263">
        <v>10090.441097500001</v>
      </c>
      <c r="V52" s="269">
        <v>69.27549999999998</v>
      </c>
      <c r="W52" s="269"/>
      <c r="X52" s="268">
        <v>699020.35224986111</v>
      </c>
      <c r="Y52" s="268"/>
      <c r="Z52" s="268">
        <v>699020.35224986111</v>
      </c>
    </row>
    <row r="53" spans="2:27" s="271" customFormat="1" x14ac:dyDescent="0.3">
      <c r="B53" s="272" t="s">
        <v>1496</v>
      </c>
      <c r="C53" s="272"/>
      <c r="D53" s="272"/>
      <c r="E53" s="273"/>
      <c r="F53" s="274">
        <v>51090.841</v>
      </c>
      <c r="G53" s="274">
        <v>0</v>
      </c>
      <c r="H53" s="275"/>
      <c r="I53" s="275"/>
      <c r="J53" s="274">
        <v>3539343.5556954988</v>
      </c>
      <c r="K53" s="274">
        <v>0</v>
      </c>
      <c r="L53" s="274">
        <v>51090.841</v>
      </c>
      <c r="N53" s="274">
        <v>7663.6261500000001</v>
      </c>
      <c r="O53" s="274">
        <v>0</v>
      </c>
      <c r="P53" s="274">
        <v>0</v>
      </c>
      <c r="Q53" s="274">
        <v>1915.9065375000005</v>
      </c>
      <c r="R53" s="274">
        <v>510.90841</v>
      </c>
      <c r="S53" s="274">
        <v>0</v>
      </c>
      <c r="T53" s="274">
        <v>10090.441097500001</v>
      </c>
      <c r="V53" s="275"/>
      <c r="W53" s="275"/>
      <c r="X53" s="274">
        <v>699020.35224986111</v>
      </c>
      <c r="Y53" s="274">
        <v>0</v>
      </c>
      <c r="Z53" s="274">
        <v>699020.35224986111</v>
      </c>
    </row>
    <row r="54" spans="2:27" ht="16.2" outlineLevel="1" x14ac:dyDescent="0.25">
      <c r="B54" s="286" t="s">
        <v>601</v>
      </c>
      <c r="C54" s="289" t="s">
        <v>597</v>
      </c>
      <c r="D54" s="266" t="s">
        <v>597</v>
      </c>
      <c r="E54" s="267" t="s">
        <v>1440</v>
      </c>
      <c r="F54" s="268">
        <v>4433223.6679999987</v>
      </c>
      <c r="G54" s="268"/>
      <c r="H54" s="269">
        <v>69.27549999999998</v>
      </c>
      <c r="I54" s="269"/>
      <c r="J54" s="268">
        <v>307113786.21253383</v>
      </c>
      <c r="K54" s="268"/>
      <c r="L54" s="261">
        <v>4433223.6679999987</v>
      </c>
      <c r="N54" s="263">
        <v>664983.55019999971</v>
      </c>
      <c r="O54" s="263">
        <v>244166.71537601901</v>
      </c>
      <c r="P54" s="270"/>
      <c r="Q54" s="263">
        <v>346946.22642457235</v>
      </c>
      <c r="R54" s="263">
        <v>44332.23667999998</v>
      </c>
      <c r="S54" s="270"/>
      <c r="T54" s="263">
        <v>1300428.7286805911</v>
      </c>
      <c r="V54" s="269">
        <v>69.27549999999998</v>
      </c>
      <c r="W54" s="269"/>
      <c r="X54" s="268">
        <v>90087850.393712267</v>
      </c>
      <c r="Y54" s="268"/>
      <c r="Z54" s="268">
        <v>90087850.393712267</v>
      </c>
    </row>
    <row r="55" spans="2:27" s="271" customFormat="1" x14ac:dyDescent="0.3">
      <c r="B55" s="272" t="s">
        <v>1497</v>
      </c>
      <c r="C55" s="272"/>
      <c r="D55" s="272"/>
      <c r="E55" s="273"/>
      <c r="F55" s="274">
        <v>4433223.6679999987</v>
      </c>
      <c r="G55" s="274">
        <v>0</v>
      </c>
      <c r="H55" s="275"/>
      <c r="I55" s="275"/>
      <c r="J55" s="274">
        <v>307113786.21253383</v>
      </c>
      <c r="K55" s="274">
        <v>0</v>
      </c>
      <c r="L55" s="274">
        <v>4433223.6679999987</v>
      </c>
      <c r="N55" s="274">
        <v>664983.55019999971</v>
      </c>
      <c r="O55" s="274">
        <v>244166.71537601901</v>
      </c>
      <c r="P55" s="274">
        <v>0</v>
      </c>
      <c r="Q55" s="274">
        <v>346946.22642457235</v>
      </c>
      <c r="R55" s="274">
        <v>44332.23667999998</v>
      </c>
      <c r="S55" s="274">
        <v>0</v>
      </c>
      <c r="T55" s="274">
        <v>1300428.7286805911</v>
      </c>
      <c r="V55" s="275"/>
      <c r="W55" s="275"/>
      <c r="X55" s="274">
        <v>90087850.393712267</v>
      </c>
      <c r="Y55" s="274">
        <v>0</v>
      </c>
      <c r="Z55" s="274">
        <v>90087850.393712267</v>
      </c>
    </row>
    <row r="56" spans="2:27" x14ac:dyDescent="0.3">
      <c r="B56" s="291"/>
      <c r="C56" s="292" t="s">
        <v>1498</v>
      </c>
      <c r="D56" s="291"/>
      <c r="E56" s="291"/>
      <c r="F56" s="293">
        <f>F10+F18+F30+F45+F47+F49+F51+F53+F55</f>
        <v>98547523.526494727</v>
      </c>
      <c r="G56" s="293">
        <f>G10+G18+G30+G45+G47+G49+G51+G53+G55</f>
        <v>1350463.243</v>
      </c>
      <c r="H56" s="294"/>
      <c r="I56" s="294"/>
      <c r="J56" s="293">
        <f>J10+J18+J30+J45+J47+J49+J51+J53+J55</f>
        <v>6867798661.8736801</v>
      </c>
      <c r="K56" s="293">
        <f>K10+K18+K30+K45+K47+K49+K51+K53+K55</f>
        <v>67511475.421587259</v>
      </c>
      <c r="L56" s="293">
        <f>L10+L18+L30+L45+L47+L49+L51+L53+L55</f>
        <v>99897986.769494712</v>
      </c>
      <c r="N56" s="293">
        <f t="shared" ref="N56:T56" si="0">N10+N18+N30+N45+N47+N49+N51+N53+N55</f>
        <v>14495400.673552824</v>
      </c>
      <c r="O56" s="293">
        <f t="shared" si="0"/>
        <v>5008922.0293176156</v>
      </c>
      <c r="P56" s="293">
        <f t="shared" si="0"/>
        <v>1796039.8650664201</v>
      </c>
      <c r="Q56" s="293">
        <f t="shared" si="0"/>
        <v>7963210.8073654594</v>
      </c>
      <c r="R56" s="293">
        <f t="shared" si="0"/>
        <v>966893.9769324977</v>
      </c>
      <c r="S56" s="293">
        <f t="shared" si="0"/>
        <v>575112.099026924</v>
      </c>
      <c r="T56" s="293">
        <f t="shared" si="0"/>
        <v>30805579.45126174</v>
      </c>
      <c r="V56" s="293"/>
      <c r="W56" s="293"/>
      <c r="X56" s="293">
        <f>X10+X18+X30+X45+X47+X49+X51+X53+X55</f>
        <v>2113100800.972276</v>
      </c>
      <c r="Y56" s="293">
        <f>Y10+Y18+Y30+Y45+Y47+Y49+Y51+Y53+Y55</f>
        <v>20642916.327892069</v>
      </c>
      <c r="Z56" s="293">
        <f>Z10+Z18+Z30+Z45+Z47+Z49+Z51+Z53+Z55</f>
        <v>2133743717.3001683</v>
      </c>
    </row>
    <row r="57" spans="2:27" x14ac:dyDescent="0.3">
      <c r="N57" s="295">
        <f t="shared" ref="N57:S57" si="1">N56/$L$56</f>
        <v>0.14510203000386393</v>
      </c>
      <c r="O57" s="295">
        <f t="shared" si="1"/>
        <v>5.0140370104507073E-2</v>
      </c>
      <c r="P57" s="295">
        <f t="shared" si="1"/>
        <v>1.7978739343472602E-2</v>
      </c>
      <c r="Q57" s="295">
        <f t="shared" si="1"/>
        <v>7.9713426314984959E-2</v>
      </c>
      <c r="R57" s="295">
        <f t="shared" si="1"/>
        <v>9.6788134395892813E-3</v>
      </c>
      <c r="S57" s="295">
        <f t="shared" si="1"/>
        <v>5.7569938857120464E-3</v>
      </c>
      <c r="T57" s="295">
        <f>T56/L56</f>
        <v>0.30837037309212989</v>
      </c>
    </row>
    <row r="59" spans="2:27" x14ac:dyDescent="0.3">
      <c r="R59" s="296"/>
      <c r="S59" s="296"/>
      <c r="T59" s="296"/>
    </row>
    <row r="62" spans="2:27" ht="16.5" customHeight="1" x14ac:dyDescent="0.3">
      <c r="H62" s="848" t="s">
        <v>1499</v>
      </c>
      <c r="I62" s="848"/>
      <c r="J62" s="848"/>
      <c r="K62" s="848"/>
      <c r="L62" s="848"/>
      <c r="M62" s="848"/>
      <c r="N62" s="848"/>
      <c r="O62" s="846" t="s">
        <v>1426</v>
      </c>
      <c r="P62" s="846"/>
    </row>
    <row r="63" spans="2:27" ht="43.2" x14ac:dyDescent="0.3">
      <c r="B63" s="297" t="s">
        <v>1417</v>
      </c>
      <c r="C63" s="298" t="s">
        <v>1418</v>
      </c>
      <c r="D63" s="297" t="s">
        <v>1419</v>
      </c>
      <c r="E63" s="299" t="s">
        <v>1500</v>
      </c>
      <c r="F63" s="300" t="s">
        <v>1501</v>
      </c>
      <c r="G63" s="300" t="s">
        <v>1422</v>
      </c>
      <c r="H63" s="258" t="s">
        <v>1432</v>
      </c>
      <c r="I63" s="258" t="s">
        <v>1433</v>
      </c>
      <c r="J63" s="258" t="s">
        <v>1434</v>
      </c>
      <c r="K63" s="258" t="s">
        <v>1435</v>
      </c>
      <c r="L63" s="258" t="s">
        <v>1436</v>
      </c>
      <c r="M63" s="258" t="s">
        <v>1502</v>
      </c>
      <c r="N63" s="258" t="s">
        <v>1503</v>
      </c>
      <c r="O63" s="301" t="s">
        <v>1504</v>
      </c>
      <c r="P63" s="301" t="s">
        <v>1429</v>
      </c>
    </row>
    <row r="64" spans="2:27" x14ac:dyDescent="0.25">
      <c r="B64" s="836" t="s">
        <v>1505</v>
      </c>
      <c r="C64" s="837" t="s">
        <v>1506</v>
      </c>
      <c r="D64" s="267" t="s">
        <v>1481</v>
      </c>
      <c r="E64" s="302">
        <v>658795.14</v>
      </c>
      <c r="F64" s="269">
        <v>116.70949999999999</v>
      </c>
      <c r="G64" s="302">
        <v>76887651.391829997</v>
      </c>
      <c r="H64" s="263">
        <v>13175.9028</v>
      </c>
      <c r="I64" s="263">
        <v>0</v>
      </c>
      <c r="J64" s="263">
        <v>0</v>
      </c>
      <c r="K64" s="263">
        <v>27669.403946395134</v>
      </c>
      <c r="L64" s="263">
        <v>6587.9513999999999</v>
      </c>
      <c r="M64" s="263" t="s">
        <v>182</v>
      </c>
      <c r="N64" s="263">
        <v>47433.258146395128</v>
      </c>
      <c r="O64" s="269">
        <v>116.70949999999999</v>
      </c>
      <c r="P64" s="268">
        <v>5535911.8416367015</v>
      </c>
    </row>
    <row r="65" spans="2:16" x14ac:dyDescent="0.25">
      <c r="B65" s="836"/>
      <c r="C65" s="837"/>
      <c r="D65" s="266" t="s">
        <v>1507</v>
      </c>
      <c r="E65" s="302">
        <v>311650.86</v>
      </c>
      <c r="F65" s="269">
        <v>116.70949999999999</v>
      </c>
      <c r="G65" s="302">
        <v>36372616.045169994</v>
      </c>
      <c r="H65" s="263">
        <v>5473.2247918492139</v>
      </c>
      <c r="I65" s="263">
        <v>0</v>
      </c>
      <c r="J65" s="263">
        <v>0</v>
      </c>
      <c r="K65" s="263">
        <v>11493.77206288335</v>
      </c>
      <c r="L65" s="263">
        <v>2736.612395924607</v>
      </c>
      <c r="M65" s="263" t="s">
        <v>182</v>
      </c>
      <c r="N65" s="263">
        <v>19703.609250657169</v>
      </c>
      <c r="O65" s="269">
        <v>116.70949999999999</v>
      </c>
      <c r="P65" s="268">
        <v>2299598.3838395728</v>
      </c>
    </row>
    <row r="66" spans="2:16" x14ac:dyDescent="0.3">
      <c r="B66" s="291"/>
      <c r="C66" s="292" t="s">
        <v>1508</v>
      </c>
      <c r="D66" s="291"/>
      <c r="E66" s="293">
        <f>SUM(E64:E65)</f>
        <v>970446</v>
      </c>
      <c r="F66" s="293"/>
      <c r="G66" s="293">
        <f>SUM(G64:G65)</f>
        <v>113260267.43699999</v>
      </c>
      <c r="H66" s="293">
        <f t="shared" ref="H66:N66" si="2">SUM(H64:H65)</f>
        <v>18649.127591849214</v>
      </c>
      <c r="I66" s="293">
        <f t="shared" si="2"/>
        <v>0</v>
      </c>
      <c r="J66" s="293">
        <f t="shared" si="2"/>
        <v>0</v>
      </c>
      <c r="K66" s="293">
        <f t="shared" si="2"/>
        <v>39163.176009278483</v>
      </c>
      <c r="L66" s="293">
        <f t="shared" si="2"/>
        <v>9324.5637959246069</v>
      </c>
      <c r="M66" s="293">
        <f t="shared" si="2"/>
        <v>0</v>
      </c>
      <c r="N66" s="293">
        <f t="shared" si="2"/>
        <v>67136.867397052294</v>
      </c>
      <c r="O66" s="293"/>
      <c r="P66" s="293">
        <f>SUM(P64:P65)</f>
        <v>7835510.2254762743</v>
      </c>
    </row>
    <row r="67" spans="2:16" x14ac:dyDescent="0.3">
      <c r="H67" s="295">
        <f t="shared" ref="H67:M67" si="3">H66/$E$66</f>
        <v>1.9217068844478945E-2</v>
      </c>
      <c r="I67" s="295">
        <f t="shared" si="3"/>
        <v>0</v>
      </c>
      <c r="J67" s="295">
        <f t="shared" si="3"/>
        <v>0</v>
      </c>
      <c r="K67" s="295">
        <f t="shared" si="3"/>
        <v>4.0355852885455228E-2</v>
      </c>
      <c r="L67" s="295">
        <f t="shared" si="3"/>
        <v>9.6085344222394727E-3</v>
      </c>
      <c r="M67" s="295">
        <f t="shared" si="3"/>
        <v>0</v>
      </c>
      <c r="N67" s="295"/>
    </row>
  </sheetData>
  <mergeCells count="49">
    <mergeCell ref="O62:P62"/>
    <mergeCell ref="B64:B65"/>
    <mergeCell ref="C64:C65"/>
    <mergeCell ref="V27:V29"/>
    <mergeCell ref="H62:N62"/>
    <mergeCell ref="Y27:Y29"/>
    <mergeCell ref="Z27:Z29"/>
    <mergeCell ref="B31:B44"/>
    <mergeCell ref="C31:C33"/>
    <mergeCell ref="C35:C37"/>
    <mergeCell ref="C39:C41"/>
    <mergeCell ref="C42:C44"/>
    <mergeCell ref="Z14:Z16"/>
    <mergeCell ref="B19:B29"/>
    <mergeCell ref="C19:C20"/>
    <mergeCell ref="C21:C29"/>
    <mergeCell ref="N27:N29"/>
    <mergeCell ref="O27:O29"/>
    <mergeCell ref="Q27:Q29"/>
    <mergeCell ref="R27:R29"/>
    <mergeCell ref="T27:T29"/>
    <mergeCell ref="P14:P16"/>
    <mergeCell ref="Q14:Q16"/>
    <mergeCell ref="R14:R16"/>
    <mergeCell ref="T14:T16"/>
    <mergeCell ref="V14:V16"/>
    <mergeCell ref="X14:X16"/>
    <mergeCell ref="X27:X29"/>
    <mergeCell ref="B8:B9"/>
    <mergeCell ref="C8:C9"/>
    <mergeCell ref="B11:B17"/>
    <mergeCell ref="C11:C12"/>
    <mergeCell ref="N14:N16"/>
    <mergeCell ref="O14:O16"/>
    <mergeCell ref="L5:L7"/>
    <mergeCell ref="N5:S6"/>
    <mergeCell ref="T5:T7"/>
    <mergeCell ref="V5:Y5"/>
    <mergeCell ref="Y14:Y16"/>
    <mergeCell ref="Z5:Z7"/>
    <mergeCell ref="H6:I6"/>
    <mergeCell ref="J6:K6"/>
    <mergeCell ref="V6:W6"/>
    <mergeCell ref="B5:B7"/>
    <mergeCell ref="C5:C7"/>
    <mergeCell ref="D5:D7"/>
    <mergeCell ref="E5:E7"/>
    <mergeCell ref="F5:G6"/>
    <mergeCell ref="H5:K5"/>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3"/>
  <sheetViews>
    <sheetView showGridLines="0" zoomScale="85" zoomScaleNormal="85" workbookViewId="0">
      <selection activeCell="B3" sqref="B3"/>
    </sheetView>
  </sheetViews>
  <sheetFormatPr baseColWidth="10" defaultColWidth="11.44140625" defaultRowHeight="14.4" x14ac:dyDescent="0.3"/>
  <cols>
    <col min="1" max="1" width="11.5546875" customWidth="1"/>
  </cols>
  <sheetData>
    <row r="3" spans="2:2" ht="16.2" x14ac:dyDescent="0.3">
      <c r="B3" s="379" t="s">
        <v>2543</v>
      </c>
    </row>
  </sheetData>
  <pageMargins left="0.70000000000000007" right="0.70000000000000007" top="0.75" bottom="0.75" header="0.30000000000000004" footer="0.30000000000000004"/>
  <drawing r:id="rId1"/>
  <legacyDrawing r:id="rId2"/>
  <oleObjects>
    <mc:AlternateContent xmlns:mc="http://schemas.openxmlformats.org/markup-compatibility/2006">
      <mc:Choice Requires="x14">
        <oleObject progId="Worksheet" dvAspect="DVASPECT_ICON" shapeId="16385" r:id="rId3">
          <objectPr defaultSize="0" r:id="rId4">
            <anchor moveWithCells="1">
              <from>
                <xdr:col>2</xdr:col>
                <xdr:colOff>0</xdr:colOff>
                <xdr:row>5</xdr:row>
                <xdr:rowOff>0</xdr:rowOff>
              </from>
              <to>
                <xdr:col>3</xdr:col>
                <xdr:colOff>152400</xdr:colOff>
                <xdr:row>8</xdr:row>
                <xdr:rowOff>114300</xdr:rowOff>
              </to>
            </anchor>
          </objectPr>
        </oleObject>
      </mc:Choice>
      <mc:Fallback>
        <oleObject progId="Worksheet" dvAspect="DVASPECT_ICON" shapeId="16385" r:id="rId3"/>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P23"/>
  <sheetViews>
    <sheetView showGridLines="0" zoomScale="70" zoomScaleNormal="70" workbookViewId="0">
      <selection activeCell="B2" sqref="B2"/>
    </sheetView>
  </sheetViews>
  <sheetFormatPr baseColWidth="10" defaultColWidth="11.109375" defaultRowHeight="12" x14ac:dyDescent="0.35"/>
  <cols>
    <col min="1" max="1" width="3.6640625" style="77" customWidth="1"/>
    <col min="2" max="2" width="15.33203125" style="77" customWidth="1"/>
    <col min="3" max="3" width="15.5546875" style="77" customWidth="1"/>
    <col min="4" max="16" width="20.109375" style="77" customWidth="1"/>
    <col min="17" max="16384" width="11.109375" style="77"/>
  </cols>
  <sheetData>
    <row r="2" spans="2:16" ht="16.2" x14ac:dyDescent="0.35">
      <c r="B2" s="379" t="s">
        <v>2544</v>
      </c>
    </row>
    <row r="4" spans="2:16" ht="12.6" thickBot="1" x14ac:dyDescent="0.4"/>
    <row r="5" spans="2:16" ht="24" x14ac:dyDescent="0.35">
      <c r="B5" s="849" t="s">
        <v>1509</v>
      </c>
      <c r="C5" s="849"/>
      <c r="D5" s="850" t="s">
        <v>1510</v>
      </c>
      <c r="E5" s="850"/>
      <c r="F5" s="492" t="s">
        <v>77</v>
      </c>
      <c r="G5" s="492" t="s">
        <v>995</v>
      </c>
      <c r="H5" s="850" t="s">
        <v>1120</v>
      </c>
      <c r="I5" s="850"/>
      <c r="J5" s="492" t="s">
        <v>1511</v>
      </c>
      <c r="K5" s="492" t="s">
        <v>1212</v>
      </c>
      <c r="L5" s="492" t="s">
        <v>1512</v>
      </c>
      <c r="M5" s="492" t="s">
        <v>1513</v>
      </c>
      <c r="N5" s="492" t="s">
        <v>1514</v>
      </c>
      <c r="O5" s="492" t="s">
        <v>1515</v>
      </c>
      <c r="P5" s="492" t="s">
        <v>1030</v>
      </c>
    </row>
    <row r="6" spans="2:16" x14ac:dyDescent="0.35">
      <c r="B6" s="851" t="s">
        <v>1516</v>
      </c>
      <c r="C6" s="851"/>
      <c r="D6" s="493" t="s">
        <v>1517</v>
      </c>
      <c r="E6" s="493" t="s">
        <v>1518</v>
      </c>
      <c r="F6" s="493" t="s">
        <v>1519</v>
      </c>
      <c r="G6" s="493" t="s">
        <v>1520</v>
      </c>
      <c r="H6" s="493" t="s">
        <v>1521</v>
      </c>
      <c r="I6" s="493" t="s">
        <v>1522</v>
      </c>
      <c r="J6" s="493" t="s">
        <v>1523</v>
      </c>
      <c r="K6" s="493" t="s">
        <v>1524</v>
      </c>
      <c r="L6" s="493" t="s">
        <v>1525</v>
      </c>
      <c r="M6" s="493" t="s">
        <v>1526</v>
      </c>
      <c r="N6" s="493" t="s">
        <v>1527</v>
      </c>
      <c r="O6" s="493" t="s">
        <v>1528</v>
      </c>
      <c r="P6" s="493" t="s">
        <v>1529</v>
      </c>
    </row>
    <row r="7" spans="2:16" ht="147.6" x14ac:dyDescent="0.35">
      <c r="B7" s="851" t="s">
        <v>1530</v>
      </c>
      <c r="C7" s="851"/>
      <c r="D7" s="493" t="s">
        <v>1531</v>
      </c>
      <c r="E7" s="493" t="s">
        <v>1532</v>
      </c>
      <c r="F7" s="493" t="s">
        <v>1533</v>
      </c>
      <c r="G7" s="493" t="s">
        <v>1534</v>
      </c>
      <c r="H7" s="493" t="s">
        <v>1535</v>
      </c>
      <c r="I7" s="493" t="s">
        <v>1536</v>
      </c>
      <c r="J7" s="493" t="s">
        <v>1537</v>
      </c>
      <c r="K7" s="493" t="s">
        <v>1538</v>
      </c>
      <c r="L7" s="493" t="s">
        <v>1539</v>
      </c>
      <c r="M7" s="493" t="s">
        <v>1540</v>
      </c>
      <c r="N7" s="493" t="s">
        <v>1541</v>
      </c>
      <c r="O7" s="493" t="s">
        <v>1542</v>
      </c>
      <c r="P7" s="493" t="s">
        <v>1543</v>
      </c>
    </row>
    <row r="8" spans="2:16" x14ac:dyDescent="0.35">
      <c r="B8" s="851" t="s">
        <v>1544</v>
      </c>
      <c r="C8" s="851"/>
      <c r="D8" s="494" t="s">
        <v>1545</v>
      </c>
      <c r="E8" s="494" t="s">
        <v>1546</v>
      </c>
      <c r="F8" s="494" t="s">
        <v>1546</v>
      </c>
      <c r="G8" s="494" t="s">
        <v>1546</v>
      </c>
      <c r="H8" s="494" t="s">
        <v>1546</v>
      </c>
      <c r="I8" s="494" t="s">
        <v>1546</v>
      </c>
      <c r="J8" s="494" t="s">
        <v>1546</v>
      </c>
      <c r="K8" s="494" t="s">
        <v>1546</v>
      </c>
      <c r="L8" s="494" t="s">
        <v>1546</v>
      </c>
      <c r="M8" s="494" t="s">
        <v>1546</v>
      </c>
      <c r="N8" s="494" t="s">
        <v>1546</v>
      </c>
      <c r="O8" s="494" t="s">
        <v>1546</v>
      </c>
      <c r="P8" s="494" t="s">
        <v>1546</v>
      </c>
    </row>
    <row r="9" spans="2:16" x14ac:dyDescent="0.35">
      <c r="B9" s="851" t="s">
        <v>1547</v>
      </c>
      <c r="C9" s="851"/>
      <c r="D9" s="494" t="s">
        <v>1546</v>
      </c>
      <c r="E9" s="494" t="s">
        <v>1546</v>
      </c>
      <c r="F9" s="494" t="s">
        <v>1546</v>
      </c>
      <c r="G9" s="494" t="s">
        <v>1546</v>
      </c>
      <c r="H9" s="494" t="s">
        <v>1546</v>
      </c>
      <c r="I9" s="494" t="s">
        <v>1546</v>
      </c>
      <c r="J9" s="494" t="s">
        <v>1546</v>
      </c>
      <c r="K9" s="494" t="s">
        <v>1546</v>
      </c>
      <c r="L9" s="494" t="s">
        <v>1546</v>
      </c>
      <c r="M9" s="494" t="s">
        <v>1546</v>
      </c>
      <c r="N9" s="494" t="s">
        <v>1546</v>
      </c>
      <c r="O9" s="494" t="s">
        <v>1546</v>
      </c>
      <c r="P9" s="494" t="s">
        <v>1546</v>
      </c>
    </row>
    <row r="10" spans="2:16" ht="96" x14ac:dyDescent="0.35">
      <c r="B10" s="851" t="s">
        <v>1548</v>
      </c>
      <c r="C10" s="851"/>
      <c r="D10" s="493" t="s">
        <v>1549</v>
      </c>
      <c r="E10" s="493" t="s">
        <v>1550</v>
      </c>
      <c r="F10" s="493" t="s">
        <v>1551</v>
      </c>
      <c r="G10" s="493" t="s">
        <v>1552</v>
      </c>
      <c r="H10" s="493" t="s">
        <v>1553</v>
      </c>
      <c r="I10" s="493" t="s">
        <v>1554</v>
      </c>
      <c r="J10" s="493" t="s">
        <v>1555</v>
      </c>
      <c r="K10" s="493" t="s">
        <v>1556</v>
      </c>
      <c r="L10" s="493" t="s">
        <v>1557</v>
      </c>
      <c r="M10" s="493" t="s">
        <v>1558</v>
      </c>
      <c r="N10" s="493" t="s">
        <v>1559</v>
      </c>
      <c r="O10" s="493" t="s">
        <v>1560</v>
      </c>
      <c r="P10" s="493" t="s">
        <v>1561</v>
      </c>
    </row>
    <row r="11" spans="2:16" ht="120" x14ac:dyDescent="0.35">
      <c r="B11" s="852" t="s">
        <v>1562</v>
      </c>
      <c r="C11" s="852"/>
      <c r="D11" s="493" t="s">
        <v>1563</v>
      </c>
      <c r="E11" s="493" t="s">
        <v>1563</v>
      </c>
      <c r="F11" s="493" t="s">
        <v>1563</v>
      </c>
      <c r="G11" s="493" t="s">
        <v>1563</v>
      </c>
      <c r="H11" s="493" t="s">
        <v>1563</v>
      </c>
      <c r="I11" s="493" t="s">
        <v>1563</v>
      </c>
      <c r="J11" s="493" t="s">
        <v>1563</v>
      </c>
      <c r="K11" s="493" t="s">
        <v>1563</v>
      </c>
      <c r="L11" s="493" t="s">
        <v>1563</v>
      </c>
      <c r="M11" s="493" t="s">
        <v>1563</v>
      </c>
      <c r="N11" s="493" t="s">
        <v>1563</v>
      </c>
      <c r="O11" s="493" t="s">
        <v>1563</v>
      </c>
      <c r="P11" s="493" t="s">
        <v>1563</v>
      </c>
    </row>
    <row r="12" spans="2:16" x14ac:dyDescent="0.35">
      <c r="B12" s="853" t="s">
        <v>1564</v>
      </c>
      <c r="C12" s="853"/>
      <c r="D12" s="495" t="s">
        <v>1510</v>
      </c>
      <c r="E12" s="495" t="s">
        <v>1510</v>
      </c>
      <c r="F12" s="495" t="s">
        <v>77</v>
      </c>
      <c r="G12" s="495" t="s">
        <v>995</v>
      </c>
      <c r="H12" s="495" t="s">
        <v>1120</v>
      </c>
      <c r="I12" s="495" t="s">
        <v>1120</v>
      </c>
      <c r="J12" s="495" t="s">
        <v>1159</v>
      </c>
      <c r="K12" s="495" t="s">
        <v>1212</v>
      </c>
      <c r="L12" s="495" t="s">
        <v>1565</v>
      </c>
      <c r="M12" s="495" t="s">
        <v>1513</v>
      </c>
      <c r="N12" s="495" t="s">
        <v>1514</v>
      </c>
      <c r="O12" s="495" t="s">
        <v>1515</v>
      </c>
      <c r="P12" s="495" t="s">
        <v>1030</v>
      </c>
    </row>
    <row r="13" spans="2:16" x14ac:dyDescent="0.35">
      <c r="B13" s="853" t="s">
        <v>1566</v>
      </c>
      <c r="C13" s="853"/>
      <c r="D13" s="496">
        <v>43278</v>
      </c>
      <c r="E13" s="496">
        <v>43745</v>
      </c>
      <c r="F13" s="496">
        <v>43745</v>
      </c>
      <c r="G13" s="496">
        <v>43745</v>
      </c>
      <c r="H13" s="496">
        <v>43745</v>
      </c>
      <c r="I13" s="496">
        <v>43745</v>
      </c>
      <c r="J13" s="496">
        <v>43745</v>
      </c>
      <c r="K13" s="496">
        <v>43745</v>
      </c>
      <c r="L13" s="496">
        <v>43745</v>
      </c>
      <c r="M13" s="496">
        <v>43745</v>
      </c>
      <c r="N13" s="496">
        <v>43745</v>
      </c>
      <c r="O13" s="496">
        <v>43745</v>
      </c>
      <c r="P13" s="496">
        <v>43745</v>
      </c>
    </row>
    <row r="14" spans="2:16" x14ac:dyDescent="0.35">
      <c r="B14" s="853" t="s">
        <v>1567</v>
      </c>
      <c r="C14" s="853"/>
      <c r="D14" s="497" t="s">
        <v>1568</v>
      </c>
      <c r="E14" s="497" t="s">
        <v>1568</v>
      </c>
      <c r="F14" s="497" t="s">
        <v>1568</v>
      </c>
      <c r="G14" s="497" t="s">
        <v>1569</v>
      </c>
      <c r="H14" s="497" t="s">
        <v>1568</v>
      </c>
      <c r="I14" s="497" t="s">
        <v>1570</v>
      </c>
      <c r="J14" s="497" t="s">
        <v>1570</v>
      </c>
      <c r="K14" s="497" t="s">
        <v>1568</v>
      </c>
      <c r="L14" s="497" t="s">
        <v>1568</v>
      </c>
      <c r="M14" s="497" t="s">
        <v>1568</v>
      </c>
      <c r="N14" s="497" t="s">
        <v>1568</v>
      </c>
      <c r="O14" s="497" t="s">
        <v>1568</v>
      </c>
      <c r="P14" s="497" t="s">
        <v>1568</v>
      </c>
    </row>
    <row r="15" spans="2:16" x14ac:dyDescent="0.35">
      <c r="B15" s="853" t="s">
        <v>1571</v>
      </c>
      <c r="C15" s="853"/>
      <c r="D15" s="495" t="s">
        <v>1572</v>
      </c>
      <c r="E15" s="495" t="s">
        <v>1572</v>
      </c>
      <c r="F15" s="495" t="s">
        <v>1572</v>
      </c>
      <c r="G15" s="495" t="s">
        <v>1572</v>
      </c>
      <c r="H15" s="495" t="s">
        <v>1572</v>
      </c>
      <c r="I15" s="495" t="s">
        <v>1572</v>
      </c>
      <c r="J15" s="495" t="s">
        <v>1572</v>
      </c>
      <c r="K15" s="495" t="s">
        <v>1572</v>
      </c>
      <c r="L15" s="495" t="s">
        <v>1572</v>
      </c>
      <c r="M15" s="495" t="s">
        <v>1572</v>
      </c>
      <c r="N15" s="495" t="s">
        <v>1572</v>
      </c>
      <c r="O15" s="495" t="s">
        <v>1572</v>
      </c>
      <c r="P15" s="495" t="s">
        <v>1572</v>
      </c>
    </row>
    <row r="16" spans="2:16" ht="156" x14ac:dyDescent="0.35">
      <c r="B16" s="853" t="s">
        <v>1573</v>
      </c>
      <c r="C16" s="498" t="s">
        <v>1574</v>
      </c>
      <c r="D16" s="499" t="s">
        <v>1575</v>
      </c>
      <c r="E16" s="499" t="s">
        <v>1576</v>
      </c>
      <c r="F16" s="499" t="s">
        <v>1576</v>
      </c>
      <c r="G16" s="499" t="s">
        <v>1577</v>
      </c>
      <c r="H16" s="499" t="s">
        <v>1578</v>
      </c>
      <c r="I16" s="499" t="s">
        <v>1578</v>
      </c>
      <c r="J16" s="499" t="s">
        <v>1579</v>
      </c>
      <c r="K16" s="499" t="s">
        <v>1579</v>
      </c>
      <c r="L16" s="499" t="s">
        <v>1579</v>
      </c>
      <c r="M16" s="499" t="s">
        <v>1580</v>
      </c>
      <c r="N16" s="499" t="s">
        <v>1580</v>
      </c>
      <c r="O16" s="499" t="s">
        <v>1580</v>
      </c>
      <c r="P16" s="499" t="s">
        <v>1580</v>
      </c>
    </row>
    <row r="17" spans="2:16" ht="216" x14ac:dyDescent="0.35">
      <c r="B17" s="853"/>
      <c r="C17" s="498" t="s">
        <v>1581</v>
      </c>
      <c r="D17" s="493" t="s">
        <v>1582</v>
      </c>
      <c r="E17" s="493" t="s">
        <v>1583</v>
      </c>
      <c r="F17" s="493" t="s">
        <v>1583</v>
      </c>
      <c r="G17" s="493" t="s">
        <v>1584</v>
      </c>
      <c r="H17" s="493" t="s">
        <v>1585</v>
      </c>
      <c r="I17" s="493" t="s">
        <v>1584</v>
      </c>
      <c r="J17" s="493" t="s">
        <v>1584</v>
      </c>
      <c r="K17" s="493" t="s">
        <v>1584</v>
      </c>
      <c r="L17" s="493" t="s">
        <v>1584</v>
      </c>
      <c r="M17" s="493" t="s">
        <v>1584</v>
      </c>
      <c r="N17" s="493" t="s">
        <v>1584</v>
      </c>
      <c r="O17" s="493" t="s">
        <v>1584</v>
      </c>
      <c r="P17" s="493" t="s">
        <v>1584</v>
      </c>
    </row>
    <row r="18" spans="2:16" ht="276" x14ac:dyDescent="0.35">
      <c r="B18" s="853"/>
      <c r="C18" s="498" t="s">
        <v>1586</v>
      </c>
      <c r="D18" s="493" t="s">
        <v>1587</v>
      </c>
      <c r="E18" s="493" t="s">
        <v>1588</v>
      </c>
      <c r="F18" s="493" t="s">
        <v>1588</v>
      </c>
      <c r="G18" s="493" t="s">
        <v>1588</v>
      </c>
      <c r="H18" s="494" t="s">
        <v>1589</v>
      </c>
      <c r="I18" s="493" t="s">
        <v>1588</v>
      </c>
      <c r="J18" s="493" t="s">
        <v>1588</v>
      </c>
      <c r="K18" s="493" t="s">
        <v>1588</v>
      </c>
      <c r="L18" s="493" t="s">
        <v>1588</v>
      </c>
      <c r="M18" s="493" t="s">
        <v>1588</v>
      </c>
      <c r="N18" s="493" t="s">
        <v>1588</v>
      </c>
      <c r="O18" s="493" t="s">
        <v>1588</v>
      </c>
      <c r="P18" s="493" t="s">
        <v>1588</v>
      </c>
    </row>
    <row r="19" spans="2:16" ht="156" x14ac:dyDescent="0.35">
      <c r="B19" s="853"/>
      <c r="C19" s="498" t="s">
        <v>1590</v>
      </c>
      <c r="D19" s="493" t="s">
        <v>1591</v>
      </c>
      <c r="E19" s="493" t="s">
        <v>1592</v>
      </c>
      <c r="F19" s="493" t="s">
        <v>1592</v>
      </c>
      <c r="G19" s="493" t="s">
        <v>1592</v>
      </c>
      <c r="H19" s="493" t="s">
        <v>1592</v>
      </c>
      <c r="I19" s="493" t="s">
        <v>1592</v>
      </c>
      <c r="J19" s="493" t="s">
        <v>1592</v>
      </c>
      <c r="K19" s="493" t="s">
        <v>1592</v>
      </c>
      <c r="L19" s="493" t="s">
        <v>1592</v>
      </c>
      <c r="M19" s="493" t="s">
        <v>1592</v>
      </c>
      <c r="N19" s="493" t="s">
        <v>1592</v>
      </c>
      <c r="O19" s="493" t="s">
        <v>1592</v>
      </c>
      <c r="P19" s="493" t="s">
        <v>1592</v>
      </c>
    </row>
    <row r="20" spans="2:16" x14ac:dyDescent="0.35">
      <c r="B20" s="851" t="s">
        <v>1593</v>
      </c>
      <c r="C20" s="851"/>
      <c r="D20" s="500" t="s">
        <v>1594</v>
      </c>
      <c r="E20" s="501" t="s">
        <v>1595</v>
      </c>
      <c r="F20" s="500" t="s">
        <v>1596</v>
      </c>
      <c r="G20" s="500" t="s">
        <v>1597</v>
      </c>
      <c r="H20" s="500" t="s">
        <v>1598</v>
      </c>
      <c r="I20" s="500" t="s">
        <v>1599</v>
      </c>
      <c r="J20" s="500" t="s">
        <v>1600</v>
      </c>
      <c r="K20" s="500" t="s">
        <v>1601</v>
      </c>
      <c r="L20" s="500" t="s">
        <v>1602</v>
      </c>
      <c r="M20" s="500" t="s">
        <v>1603</v>
      </c>
      <c r="N20" s="500" t="s">
        <v>1604</v>
      </c>
      <c r="O20" s="500" t="s">
        <v>1605</v>
      </c>
      <c r="P20" s="500" t="s">
        <v>1606</v>
      </c>
    </row>
    <row r="21" spans="2:16" ht="409.6" x14ac:dyDescent="0.35">
      <c r="B21" s="853" t="s">
        <v>1607</v>
      </c>
      <c r="C21" s="498" t="s">
        <v>1608</v>
      </c>
      <c r="D21" s="493" t="s">
        <v>1609</v>
      </c>
      <c r="E21" s="493" t="s">
        <v>1610</v>
      </c>
      <c r="F21" s="493" t="s">
        <v>1611</v>
      </c>
      <c r="G21" s="493" t="s">
        <v>1612</v>
      </c>
      <c r="H21" s="493" t="s">
        <v>1613</v>
      </c>
      <c r="I21" s="493" t="s">
        <v>1614</v>
      </c>
      <c r="J21" s="493" t="s">
        <v>1615</v>
      </c>
      <c r="K21" s="493" t="s">
        <v>1616</v>
      </c>
      <c r="L21" s="493" t="s">
        <v>1617</v>
      </c>
      <c r="M21" s="493" t="s">
        <v>1618</v>
      </c>
      <c r="N21" s="493" t="s">
        <v>1619</v>
      </c>
      <c r="O21" s="493" t="s">
        <v>1620</v>
      </c>
      <c r="P21" s="493" t="s">
        <v>1621</v>
      </c>
    </row>
    <row r="22" spans="2:16" ht="45.6" x14ac:dyDescent="0.35">
      <c r="B22" s="853"/>
      <c r="C22" s="498" t="s">
        <v>1622</v>
      </c>
      <c r="D22" s="501" t="s">
        <v>1594</v>
      </c>
      <c r="E22" s="501" t="s">
        <v>1623</v>
      </c>
      <c r="F22" s="500" t="s">
        <v>1596</v>
      </c>
      <c r="G22" s="500" t="s">
        <v>1597</v>
      </c>
      <c r="H22" s="500" t="s">
        <v>1598</v>
      </c>
      <c r="I22" s="500" t="s">
        <v>1599</v>
      </c>
      <c r="J22" s="500" t="s">
        <v>1600</v>
      </c>
      <c r="K22" s="500" t="s">
        <v>1601</v>
      </c>
      <c r="L22" s="500" t="s">
        <v>1602</v>
      </c>
      <c r="M22" s="500" t="s">
        <v>1603</v>
      </c>
      <c r="N22" s="500" t="s">
        <v>1624</v>
      </c>
      <c r="O22" s="500" t="s">
        <v>1605</v>
      </c>
      <c r="P22" s="500" t="s">
        <v>1606</v>
      </c>
    </row>
    <row r="23" spans="2:16" ht="72" x14ac:dyDescent="0.35">
      <c r="B23" s="853"/>
      <c r="C23" s="498" t="s">
        <v>1625</v>
      </c>
      <c r="D23" s="493" t="s">
        <v>1626</v>
      </c>
      <c r="E23" s="502" t="s">
        <v>1627</v>
      </c>
      <c r="F23" s="493" t="s">
        <v>1628</v>
      </c>
      <c r="G23" s="493" t="s">
        <v>1629</v>
      </c>
      <c r="H23" s="493" t="s">
        <v>1630</v>
      </c>
      <c r="I23" s="493" t="s">
        <v>1631</v>
      </c>
      <c r="J23" s="493" t="s">
        <v>1632</v>
      </c>
      <c r="K23" s="493" t="s">
        <v>1633</v>
      </c>
      <c r="L23" s="493" t="s">
        <v>1634</v>
      </c>
      <c r="M23" s="493" t="s">
        <v>1635</v>
      </c>
      <c r="N23" s="493" t="s">
        <v>1636</v>
      </c>
      <c r="O23" s="493" t="s">
        <v>1637</v>
      </c>
      <c r="P23" s="493" t="s">
        <v>1638</v>
      </c>
    </row>
  </sheetData>
  <mergeCells count="16">
    <mergeCell ref="B21:B23"/>
    <mergeCell ref="B13:C13"/>
    <mergeCell ref="B14:C14"/>
    <mergeCell ref="B15:C15"/>
    <mergeCell ref="B16:B19"/>
    <mergeCell ref="B20:C20"/>
    <mergeCell ref="B8:C8"/>
    <mergeCell ref="B9:C9"/>
    <mergeCell ref="B10:C10"/>
    <mergeCell ref="B11:C11"/>
    <mergeCell ref="B12:C12"/>
    <mergeCell ref="B5:C5"/>
    <mergeCell ref="D5:E5"/>
    <mergeCell ref="H5:I5"/>
    <mergeCell ref="B6:C6"/>
    <mergeCell ref="B7:C7"/>
  </mergeCells>
  <pageMargins left="0.70000000000000007" right="0.70000000000000007" top="0.75" bottom="0.75" header="0.30000000000000004" footer="0.3000000000000000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3:C58"/>
  <sheetViews>
    <sheetView showGridLines="0" zoomScale="85" zoomScaleNormal="85" workbookViewId="0">
      <selection activeCell="B3" sqref="B3"/>
    </sheetView>
  </sheetViews>
  <sheetFormatPr baseColWidth="10" defaultColWidth="11.109375" defaultRowHeight="12" x14ac:dyDescent="0.35"/>
  <cols>
    <col min="1" max="1" width="11.109375" style="77" customWidth="1"/>
    <col min="2" max="2" width="32.6640625" style="77" customWidth="1"/>
    <col min="3" max="3" width="143.109375" style="77" customWidth="1"/>
    <col min="4" max="4" width="11.109375" style="77" customWidth="1"/>
    <col min="5" max="16384" width="11.109375" style="77"/>
  </cols>
  <sheetData>
    <row r="3" spans="2:3" ht="16.2" x14ac:dyDescent="0.35">
      <c r="B3" s="379" t="s">
        <v>2545</v>
      </c>
    </row>
    <row r="7" spans="2:3" x14ac:dyDescent="0.35">
      <c r="B7" s="303" t="s">
        <v>1639</v>
      </c>
      <c r="C7" s="303" t="s">
        <v>1640</v>
      </c>
    </row>
    <row r="8" spans="2:3" x14ac:dyDescent="0.35">
      <c r="B8" s="854" t="s">
        <v>1641</v>
      </c>
      <c r="C8" s="854"/>
    </row>
    <row r="9" spans="2:3" ht="36" x14ac:dyDescent="0.35">
      <c r="B9" s="788" t="s">
        <v>1642</v>
      </c>
      <c r="C9" s="177" t="s">
        <v>1643</v>
      </c>
    </row>
    <row r="10" spans="2:3" ht="72" x14ac:dyDescent="0.35">
      <c r="B10" s="788"/>
      <c r="C10" s="233" t="s">
        <v>1644</v>
      </c>
    </row>
    <row r="11" spans="2:3" ht="48" x14ac:dyDescent="0.35">
      <c r="B11" s="788"/>
      <c r="C11" s="233" t="s">
        <v>1645</v>
      </c>
    </row>
    <row r="12" spans="2:3" ht="36" x14ac:dyDescent="0.35">
      <c r="B12" s="788" t="s">
        <v>1646</v>
      </c>
      <c r="C12" s="233" t="s">
        <v>1647</v>
      </c>
    </row>
    <row r="13" spans="2:3" ht="60" x14ac:dyDescent="0.35">
      <c r="B13" s="788"/>
      <c r="C13" s="233" t="s">
        <v>1648</v>
      </c>
    </row>
    <row r="14" spans="2:3" ht="48" x14ac:dyDescent="0.35">
      <c r="B14" s="791" t="s">
        <v>1649</v>
      </c>
      <c r="C14" s="233" t="s">
        <v>1650</v>
      </c>
    </row>
    <row r="15" spans="2:3" ht="48" x14ac:dyDescent="0.35">
      <c r="B15" s="791"/>
      <c r="C15" s="233" t="s">
        <v>1651</v>
      </c>
    </row>
    <row r="16" spans="2:3" ht="96" x14ac:dyDescent="0.35">
      <c r="B16" s="791" t="s">
        <v>1652</v>
      </c>
      <c r="C16" s="233" t="s">
        <v>1653</v>
      </c>
    </row>
    <row r="17" spans="2:3" ht="108" x14ac:dyDescent="0.35">
      <c r="B17" s="791"/>
      <c r="C17" s="233" t="s">
        <v>1654</v>
      </c>
    </row>
    <row r="18" spans="2:3" ht="48" x14ac:dyDescent="0.35">
      <c r="B18" s="855" t="s">
        <v>1655</v>
      </c>
      <c r="C18" s="177" t="s">
        <v>1656</v>
      </c>
    </row>
    <row r="19" spans="2:3" ht="24" x14ac:dyDescent="0.35">
      <c r="B19" s="855"/>
      <c r="C19" s="177" t="s">
        <v>1657</v>
      </c>
    </row>
    <row r="20" spans="2:3" ht="48" x14ac:dyDescent="0.35">
      <c r="B20" s="855"/>
      <c r="C20" s="177" t="s">
        <v>1658</v>
      </c>
    </row>
    <row r="21" spans="2:3" ht="60" x14ac:dyDescent="0.35">
      <c r="B21" s="233" t="s">
        <v>1659</v>
      </c>
      <c r="C21" s="233" t="s">
        <v>1660</v>
      </c>
    </row>
    <row r="22" spans="2:3" ht="72" x14ac:dyDescent="0.35">
      <c r="B22" s="233" t="s">
        <v>1661</v>
      </c>
      <c r="C22" s="177" t="s">
        <v>1662</v>
      </c>
    </row>
    <row r="23" spans="2:3" x14ac:dyDescent="0.35">
      <c r="B23" s="854" t="s">
        <v>1663</v>
      </c>
      <c r="C23" s="854"/>
    </row>
    <row r="24" spans="2:3" ht="84" x14ac:dyDescent="0.35">
      <c r="B24" s="233" t="s">
        <v>1664</v>
      </c>
      <c r="C24" s="304" t="s">
        <v>1665</v>
      </c>
    </row>
    <row r="25" spans="2:3" ht="60" x14ac:dyDescent="0.35">
      <c r="B25" s="177" t="s">
        <v>1666</v>
      </c>
      <c r="C25" s="304" t="s">
        <v>1667</v>
      </c>
    </row>
    <row r="26" spans="2:3" ht="84" x14ac:dyDescent="0.35">
      <c r="B26" s="233" t="s">
        <v>1668</v>
      </c>
      <c r="C26" s="175" t="s">
        <v>1669</v>
      </c>
    </row>
    <row r="27" spans="2:3" ht="96" x14ac:dyDescent="0.35">
      <c r="B27" s="233" t="s">
        <v>1670</v>
      </c>
      <c r="C27" s="175" t="s">
        <v>1671</v>
      </c>
    </row>
    <row r="28" spans="2:3" ht="120" x14ac:dyDescent="0.35">
      <c r="B28" s="791" t="s">
        <v>1672</v>
      </c>
      <c r="C28" s="304" t="s">
        <v>1673</v>
      </c>
    </row>
    <row r="29" spans="2:3" ht="60" x14ac:dyDescent="0.35">
      <c r="B29" s="791"/>
      <c r="C29" s="175" t="s">
        <v>1674</v>
      </c>
    </row>
    <row r="30" spans="2:3" ht="24" x14ac:dyDescent="0.35">
      <c r="B30" s="791" t="s">
        <v>1675</v>
      </c>
      <c r="C30" s="177" t="s">
        <v>1676</v>
      </c>
    </row>
    <row r="31" spans="2:3" ht="36" x14ac:dyDescent="0.35">
      <c r="B31" s="791"/>
      <c r="C31" s="177" t="s">
        <v>1677</v>
      </c>
    </row>
    <row r="32" spans="2:3" x14ac:dyDescent="0.35">
      <c r="B32" s="854" t="s">
        <v>1678</v>
      </c>
      <c r="C32" s="854"/>
    </row>
    <row r="33" spans="2:3" ht="156" x14ac:dyDescent="0.35">
      <c r="B33" s="791" t="s">
        <v>1679</v>
      </c>
      <c r="C33" s="177" t="s">
        <v>1680</v>
      </c>
    </row>
    <row r="34" spans="2:3" ht="48" x14ac:dyDescent="0.35">
      <c r="B34" s="791"/>
      <c r="C34" s="177" t="s">
        <v>1681</v>
      </c>
    </row>
    <row r="35" spans="2:3" ht="72" x14ac:dyDescent="0.35">
      <c r="B35" s="233" t="s">
        <v>1682</v>
      </c>
      <c r="C35" s="177" t="s">
        <v>1683</v>
      </c>
    </row>
    <row r="36" spans="2:3" x14ac:dyDescent="0.35">
      <c r="B36" s="854" t="s">
        <v>1684</v>
      </c>
      <c r="C36" s="854"/>
    </row>
    <row r="37" spans="2:3" ht="144" x14ac:dyDescent="0.35">
      <c r="B37" s="233" t="s">
        <v>1685</v>
      </c>
      <c r="C37" s="233" t="s">
        <v>1686</v>
      </c>
    </row>
    <row r="38" spans="2:3" ht="60" x14ac:dyDescent="0.35">
      <c r="B38" s="791" t="s">
        <v>1687</v>
      </c>
      <c r="C38" s="177" t="s">
        <v>1688</v>
      </c>
    </row>
    <row r="39" spans="2:3" ht="156" x14ac:dyDescent="0.35">
      <c r="B39" s="791"/>
      <c r="C39" s="233" t="s">
        <v>1689</v>
      </c>
    </row>
    <row r="40" spans="2:3" ht="156" x14ac:dyDescent="0.35">
      <c r="B40" s="233" t="s">
        <v>1690</v>
      </c>
      <c r="C40" s="177" t="s">
        <v>1691</v>
      </c>
    </row>
    <row r="41" spans="2:3" x14ac:dyDescent="0.35">
      <c r="B41" s="854" t="s">
        <v>1692</v>
      </c>
      <c r="C41" s="854"/>
    </row>
    <row r="42" spans="2:3" ht="36" x14ac:dyDescent="0.35">
      <c r="B42" s="856" t="s">
        <v>1693</v>
      </c>
      <c r="C42" s="233" t="s">
        <v>1694</v>
      </c>
    </row>
    <row r="43" spans="2:3" ht="48" x14ac:dyDescent="0.35">
      <c r="B43" s="856"/>
      <c r="C43" s="177" t="s">
        <v>1695</v>
      </c>
    </row>
    <row r="44" spans="2:3" ht="84" x14ac:dyDescent="0.35">
      <c r="B44" s="233" t="s">
        <v>1696</v>
      </c>
      <c r="C44" s="233" t="s">
        <v>1697</v>
      </c>
    </row>
    <row r="45" spans="2:3" x14ac:dyDescent="0.35">
      <c r="B45" s="854" t="s">
        <v>1698</v>
      </c>
      <c r="C45" s="854"/>
    </row>
    <row r="46" spans="2:3" ht="48" x14ac:dyDescent="0.35">
      <c r="B46" s="856" t="s">
        <v>1699</v>
      </c>
      <c r="C46" s="177" t="s">
        <v>1700</v>
      </c>
    </row>
    <row r="47" spans="2:3" ht="72" x14ac:dyDescent="0.35">
      <c r="B47" s="856"/>
      <c r="C47" s="177" t="s">
        <v>1701</v>
      </c>
    </row>
    <row r="48" spans="2:3" ht="48" x14ac:dyDescent="0.35">
      <c r="B48" s="856" t="s">
        <v>1702</v>
      </c>
      <c r="C48" s="177" t="s">
        <v>1703</v>
      </c>
    </row>
    <row r="49" spans="2:3" ht="60" x14ac:dyDescent="0.35">
      <c r="B49" s="856"/>
      <c r="C49" s="177" t="s">
        <v>1704</v>
      </c>
    </row>
    <row r="50" spans="2:3" ht="96" x14ac:dyDescent="0.35">
      <c r="B50" s="856" t="s">
        <v>1705</v>
      </c>
      <c r="C50" s="177" t="s">
        <v>1706</v>
      </c>
    </row>
    <row r="51" spans="2:3" ht="60" x14ac:dyDescent="0.35">
      <c r="B51" s="856"/>
      <c r="C51" s="177" t="s">
        <v>1707</v>
      </c>
    </row>
    <row r="52" spans="2:3" ht="108" x14ac:dyDescent="0.35">
      <c r="B52" s="233" t="s">
        <v>1708</v>
      </c>
      <c r="C52" s="233" t="s">
        <v>1709</v>
      </c>
    </row>
    <row r="53" spans="2:3" ht="84" x14ac:dyDescent="0.35">
      <c r="B53" s="856" t="s">
        <v>1710</v>
      </c>
      <c r="C53" s="233" t="s">
        <v>1711</v>
      </c>
    </row>
    <row r="54" spans="2:3" ht="36" x14ac:dyDescent="0.35">
      <c r="B54" s="856"/>
      <c r="C54" s="233" t="s">
        <v>1712</v>
      </c>
    </row>
    <row r="55" spans="2:3" ht="84" x14ac:dyDescent="0.35">
      <c r="B55" s="856" t="s">
        <v>1713</v>
      </c>
      <c r="C55" s="177" t="s">
        <v>1714</v>
      </c>
    </row>
    <row r="56" spans="2:3" ht="48" x14ac:dyDescent="0.35">
      <c r="B56" s="856"/>
      <c r="C56" s="177" t="s">
        <v>1715</v>
      </c>
    </row>
    <row r="57" spans="2:3" ht="60" x14ac:dyDescent="0.35">
      <c r="B57" s="856" t="s">
        <v>1716</v>
      </c>
      <c r="C57" s="177" t="s">
        <v>1717</v>
      </c>
    </row>
    <row r="58" spans="2:3" ht="60" x14ac:dyDescent="0.35">
      <c r="B58" s="856"/>
      <c r="C58" s="177" t="s">
        <v>1718</v>
      </c>
    </row>
  </sheetData>
  <mergeCells count="22">
    <mergeCell ref="B50:B51"/>
    <mergeCell ref="B53:B54"/>
    <mergeCell ref="B55:B56"/>
    <mergeCell ref="B57:B58"/>
    <mergeCell ref="B38:B39"/>
    <mergeCell ref="B41:C41"/>
    <mergeCell ref="B42:B43"/>
    <mergeCell ref="B45:C45"/>
    <mergeCell ref="B46:B47"/>
    <mergeCell ref="B48:B49"/>
    <mergeCell ref="B36:C36"/>
    <mergeCell ref="B8:C8"/>
    <mergeCell ref="B9:B11"/>
    <mergeCell ref="B12:B13"/>
    <mergeCell ref="B14:B15"/>
    <mergeCell ref="B16:B17"/>
    <mergeCell ref="B18:B20"/>
    <mergeCell ref="B23:C23"/>
    <mergeCell ref="B28:B29"/>
    <mergeCell ref="B30:B31"/>
    <mergeCell ref="B32:C32"/>
    <mergeCell ref="B33:B34"/>
  </mergeCells>
  <pageMargins left="0.70000000000000007" right="0.70000000000000007" top="0.75" bottom="0.75" header="0.30000000000000004" footer="0.30000000000000004"/>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B9"/>
  <sheetViews>
    <sheetView zoomScale="80" zoomScaleNormal="80" workbookViewId="0">
      <selection activeCell="B2" sqref="B2"/>
    </sheetView>
  </sheetViews>
  <sheetFormatPr baseColWidth="10" defaultColWidth="11.5546875" defaultRowHeight="14.4" x14ac:dyDescent="0.3"/>
  <cols>
    <col min="1" max="1" width="11.5546875" style="1" customWidth="1"/>
    <col min="2" max="16384" width="11.5546875" style="1"/>
  </cols>
  <sheetData>
    <row r="2" spans="2:2" x14ac:dyDescent="0.3">
      <c r="B2" s="10" t="s">
        <v>2546</v>
      </c>
    </row>
    <row r="3" spans="2:2" x14ac:dyDescent="0.3">
      <c r="B3" s="305"/>
    </row>
    <row r="4" spans="2:2" ht="15" x14ac:dyDescent="0.35">
      <c r="B4" s="417"/>
    </row>
    <row r="5" spans="2:2" x14ac:dyDescent="0.3">
      <c r="B5" s="418" t="s">
        <v>2547</v>
      </c>
    </row>
    <row r="6" spans="2:2" x14ac:dyDescent="0.3">
      <c r="B6" s="418" t="s">
        <v>2548</v>
      </c>
    </row>
    <row r="7" spans="2:2" x14ac:dyDescent="0.3">
      <c r="B7" s="418" t="s">
        <v>2549</v>
      </c>
    </row>
    <row r="8" spans="2:2" ht="15" x14ac:dyDescent="0.35">
      <c r="B8" s="4"/>
    </row>
    <row r="9" spans="2:2" ht="15" x14ac:dyDescent="0.35">
      <c r="B9" s="4"/>
    </row>
  </sheetData>
  <hyperlinks>
    <hyperlink ref="B5" location="Annexe_17_1!A1" display="17.1 Effectif des employés du secteur hydrocarbures" xr:uid="{8C1B7BE8-0876-4DE4-8EFC-CAD3C0AE6ED1}"/>
    <hyperlink ref="B6" location="Annexe_17_2!A1" display="17.2 Effectif des employés du secteur minier" xr:uid="{01C0213C-3AE0-4C6E-9E47-94D2B57C577B}"/>
    <hyperlink ref="B7" location="Annexe_17_3!A1" display="17.3 Effectif des employés du secteur minier" xr:uid="{6C182220-DD4F-472B-88A5-3AB2DEFFBE60}"/>
  </hyperlinks>
  <pageMargins left="0.70000000000000007" right="0.70000000000000007" top="0.75" bottom="0.75" header="0.30000000000000004" footer="0.3000000000000000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L242"/>
  <sheetViews>
    <sheetView topLeftCell="A213" zoomScale="70" zoomScaleNormal="70" workbookViewId="0">
      <selection activeCell="L229" sqref="L229"/>
    </sheetView>
  </sheetViews>
  <sheetFormatPr baseColWidth="10" defaultColWidth="15.6640625" defaultRowHeight="14.4" x14ac:dyDescent="0.3"/>
  <cols>
    <col min="1" max="5" width="15.6640625" style="306" customWidth="1"/>
    <col min="6" max="6" width="48.44140625" style="306" customWidth="1"/>
    <col min="7" max="7" width="15.6640625" style="306" customWidth="1"/>
    <col min="8" max="16384" width="15.6640625" style="306"/>
  </cols>
  <sheetData>
    <row r="2" spans="2:10" ht="16.2" x14ac:dyDescent="0.3">
      <c r="B2" s="455" t="s">
        <v>2547</v>
      </c>
      <c r="C2" s="307"/>
      <c r="D2" s="307"/>
      <c r="E2" s="307"/>
      <c r="F2" s="307"/>
      <c r="G2" s="307"/>
      <c r="H2" s="307"/>
      <c r="I2" s="307"/>
      <c r="J2" s="307"/>
    </row>
    <row r="3" spans="2:10" x14ac:dyDescent="0.3">
      <c r="B3" s="307"/>
      <c r="C3" s="307"/>
      <c r="D3" s="307"/>
      <c r="E3" s="307"/>
      <c r="F3" s="307"/>
      <c r="G3" s="307"/>
      <c r="H3" s="307"/>
      <c r="I3" s="307"/>
      <c r="J3" s="307"/>
    </row>
    <row r="4" spans="2:10" x14ac:dyDescent="0.3">
      <c r="B4" s="308" t="s">
        <v>11</v>
      </c>
      <c r="C4" s="307"/>
      <c r="D4" s="307"/>
      <c r="E4" s="307"/>
      <c r="F4" s="307"/>
      <c r="G4" s="307"/>
      <c r="H4" s="307"/>
      <c r="I4" s="307"/>
      <c r="J4" s="307"/>
    </row>
    <row r="5" spans="2:10" ht="14.4" customHeight="1" x14ac:dyDescent="0.3">
      <c r="B5" s="858" t="s">
        <v>1719</v>
      </c>
      <c r="C5" s="858"/>
      <c r="D5" s="857" t="s">
        <v>1720</v>
      </c>
      <c r="E5" s="857" t="s">
        <v>717</v>
      </c>
      <c r="F5" s="861" t="s">
        <v>1721</v>
      </c>
      <c r="G5" s="857" t="s">
        <v>177</v>
      </c>
      <c r="H5" s="857"/>
      <c r="I5" s="858" t="s">
        <v>1722</v>
      </c>
      <c r="J5" s="858"/>
    </row>
    <row r="6" spans="2:10" x14ac:dyDescent="0.3">
      <c r="B6" s="858"/>
      <c r="C6" s="858"/>
      <c r="D6" s="857"/>
      <c r="E6" s="857"/>
      <c r="F6" s="861"/>
      <c r="G6" s="309" t="s">
        <v>1053</v>
      </c>
      <c r="H6" s="309" t="s">
        <v>1723</v>
      </c>
      <c r="I6" s="309" t="s">
        <v>1053</v>
      </c>
      <c r="J6" s="309" t="s">
        <v>1723</v>
      </c>
    </row>
    <row r="7" spans="2:10" x14ac:dyDescent="0.3">
      <c r="B7" s="858"/>
      <c r="C7" s="858"/>
      <c r="D7" s="858" t="s">
        <v>1724</v>
      </c>
      <c r="E7" s="859" t="s">
        <v>1725</v>
      </c>
      <c r="F7" s="310" t="s">
        <v>1726</v>
      </c>
      <c r="G7" s="860">
        <v>240</v>
      </c>
      <c r="H7" s="312" t="s">
        <v>210</v>
      </c>
      <c r="I7" s="860" t="s">
        <v>32</v>
      </c>
      <c r="J7" s="860" t="s">
        <v>32</v>
      </c>
    </row>
    <row r="8" spans="2:10" x14ac:dyDescent="0.3">
      <c r="B8" s="858"/>
      <c r="C8" s="858"/>
      <c r="D8" s="858"/>
      <c r="E8" s="859"/>
      <c r="F8" s="310" t="s">
        <v>1727</v>
      </c>
      <c r="G8" s="860"/>
      <c r="H8" s="312" t="s">
        <v>210</v>
      </c>
      <c r="I8" s="860"/>
      <c r="J8" s="860"/>
    </row>
    <row r="9" spans="2:10" x14ac:dyDescent="0.3">
      <c r="B9" s="858"/>
      <c r="C9" s="858"/>
      <c r="D9" s="858"/>
      <c r="E9" s="859"/>
      <c r="F9" s="310" t="s">
        <v>1728</v>
      </c>
      <c r="G9" s="860"/>
      <c r="H9" s="312" t="s">
        <v>210</v>
      </c>
      <c r="I9" s="860"/>
      <c r="J9" s="860"/>
    </row>
    <row r="10" spans="2:10" x14ac:dyDescent="0.3">
      <c r="B10" s="858"/>
      <c r="C10" s="858"/>
      <c r="D10" s="858"/>
      <c r="E10" s="859"/>
      <c r="F10" s="310" t="s">
        <v>1729</v>
      </c>
      <c r="G10" s="860"/>
      <c r="H10" s="312" t="s">
        <v>210</v>
      </c>
      <c r="I10" s="860"/>
      <c r="J10" s="860"/>
    </row>
    <row r="11" spans="2:10" x14ac:dyDescent="0.3">
      <c r="B11" s="858"/>
      <c r="C11" s="858"/>
      <c r="D11" s="858" t="s">
        <v>1730</v>
      </c>
      <c r="E11" s="859" t="s">
        <v>1731</v>
      </c>
      <c r="F11" s="310" t="s">
        <v>1726</v>
      </c>
      <c r="G11" s="860"/>
      <c r="H11" s="312" t="s">
        <v>210</v>
      </c>
      <c r="I11" s="860"/>
      <c r="J11" s="860"/>
    </row>
    <row r="12" spans="2:10" x14ac:dyDescent="0.3">
      <c r="B12" s="858"/>
      <c r="C12" s="858"/>
      <c r="D12" s="858"/>
      <c r="E12" s="859"/>
      <c r="F12" s="310" t="s">
        <v>1727</v>
      </c>
      <c r="G12" s="860"/>
      <c r="H12" s="312" t="s">
        <v>210</v>
      </c>
      <c r="I12" s="860"/>
      <c r="J12" s="860"/>
    </row>
    <row r="13" spans="2:10" x14ac:dyDescent="0.3">
      <c r="B13" s="858"/>
      <c r="C13" s="858"/>
      <c r="D13" s="858"/>
      <c r="E13" s="859"/>
      <c r="F13" s="310" t="s">
        <v>1728</v>
      </c>
      <c r="G13" s="860"/>
      <c r="H13" s="312" t="s">
        <v>210</v>
      </c>
      <c r="I13" s="860"/>
      <c r="J13" s="860"/>
    </row>
    <row r="14" spans="2:10" x14ac:dyDescent="0.3">
      <c r="B14" s="858"/>
      <c r="C14" s="858"/>
      <c r="D14" s="858"/>
      <c r="E14" s="859"/>
      <c r="F14" s="310" t="s">
        <v>1729</v>
      </c>
      <c r="G14" s="860"/>
      <c r="H14" s="312" t="s">
        <v>210</v>
      </c>
      <c r="I14" s="860"/>
      <c r="J14" s="860"/>
    </row>
    <row r="15" spans="2:10" x14ac:dyDescent="0.3">
      <c r="B15" s="858"/>
      <c r="C15" s="858"/>
      <c r="D15" s="858" t="s">
        <v>1732</v>
      </c>
      <c r="E15" s="859" t="s">
        <v>1725</v>
      </c>
      <c r="F15" s="310" t="s">
        <v>1733</v>
      </c>
      <c r="G15" s="860">
        <v>116</v>
      </c>
      <c r="H15" s="312" t="s">
        <v>210</v>
      </c>
      <c r="I15" s="860"/>
      <c r="J15" s="860"/>
    </row>
    <row r="16" spans="2:10" x14ac:dyDescent="0.3">
      <c r="B16" s="858"/>
      <c r="C16" s="858"/>
      <c r="D16" s="858"/>
      <c r="E16" s="859"/>
      <c r="F16" s="310" t="s">
        <v>1734</v>
      </c>
      <c r="G16" s="860"/>
      <c r="H16" s="312" t="s">
        <v>210</v>
      </c>
      <c r="I16" s="860"/>
      <c r="J16" s="860"/>
    </row>
    <row r="17" spans="2:10" x14ac:dyDescent="0.3">
      <c r="B17" s="858"/>
      <c r="C17" s="858"/>
      <c r="D17" s="858"/>
      <c r="E17" s="859"/>
      <c r="F17" s="310" t="s">
        <v>1735</v>
      </c>
      <c r="G17" s="860"/>
      <c r="H17" s="312" t="s">
        <v>210</v>
      </c>
      <c r="I17" s="860"/>
      <c r="J17" s="860"/>
    </row>
    <row r="18" spans="2:10" x14ac:dyDescent="0.3">
      <c r="B18" s="858"/>
      <c r="C18" s="858"/>
      <c r="D18" s="858"/>
      <c r="E18" s="859"/>
      <c r="F18" s="310" t="s">
        <v>1736</v>
      </c>
      <c r="G18" s="860"/>
      <c r="H18" s="312" t="s">
        <v>210</v>
      </c>
      <c r="I18" s="860"/>
      <c r="J18" s="860"/>
    </row>
    <row r="19" spans="2:10" x14ac:dyDescent="0.3">
      <c r="B19" s="858"/>
      <c r="C19" s="858"/>
      <c r="D19" s="858" t="s">
        <v>1732</v>
      </c>
      <c r="E19" s="859" t="s">
        <v>1731</v>
      </c>
      <c r="F19" s="310" t="s">
        <v>1733</v>
      </c>
      <c r="G19" s="860"/>
      <c r="H19" s="313" t="s">
        <v>210</v>
      </c>
      <c r="I19" s="860"/>
      <c r="J19" s="860"/>
    </row>
    <row r="20" spans="2:10" x14ac:dyDescent="0.3">
      <c r="B20" s="858"/>
      <c r="C20" s="858"/>
      <c r="D20" s="858"/>
      <c r="E20" s="859"/>
      <c r="F20" s="310" t="s">
        <v>1734</v>
      </c>
      <c r="G20" s="860"/>
      <c r="H20" s="312" t="s">
        <v>210</v>
      </c>
      <c r="I20" s="860"/>
      <c r="J20" s="860"/>
    </row>
    <row r="21" spans="2:10" x14ac:dyDescent="0.3">
      <c r="B21" s="858"/>
      <c r="C21" s="858"/>
      <c r="D21" s="858"/>
      <c r="E21" s="859"/>
      <c r="F21" s="310" t="s">
        <v>1735</v>
      </c>
      <c r="G21" s="860"/>
      <c r="H21" s="312" t="s">
        <v>210</v>
      </c>
      <c r="I21" s="860"/>
      <c r="J21" s="860"/>
    </row>
    <row r="22" spans="2:10" x14ac:dyDescent="0.3">
      <c r="B22" s="858"/>
      <c r="C22" s="858"/>
      <c r="D22" s="858"/>
      <c r="E22" s="859"/>
      <c r="F22" s="310" t="s">
        <v>1736</v>
      </c>
      <c r="G22" s="860"/>
      <c r="H22" s="312" t="s">
        <v>210</v>
      </c>
      <c r="I22" s="860"/>
      <c r="J22" s="860"/>
    </row>
    <row r="24" spans="2:10" x14ac:dyDescent="0.3">
      <c r="B24" s="308" t="s">
        <v>14</v>
      </c>
      <c r="C24" s="307"/>
      <c r="D24" s="307"/>
      <c r="E24" s="307"/>
      <c r="F24" s="307"/>
      <c r="G24" s="307"/>
      <c r="H24" s="307"/>
      <c r="I24" s="307"/>
      <c r="J24" s="307"/>
    </row>
    <row r="25" spans="2:10" ht="14.4" customHeight="1" x14ac:dyDescent="0.3">
      <c r="B25" s="858" t="s">
        <v>1719</v>
      </c>
      <c r="C25" s="858"/>
      <c r="D25" s="857" t="s">
        <v>1720</v>
      </c>
      <c r="E25" s="857" t="s">
        <v>717</v>
      </c>
      <c r="F25" s="861" t="s">
        <v>1721</v>
      </c>
      <c r="G25" s="857" t="s">
        <v>177</v>
      </c>
      <c r="H25" s="857"/>
      <c r="I25" s="858" t="s">
        <v>1722</v>
      </c>
      <c r="J25" s="858"/>
    </row>
    <row r="26" spans="2:10" x14ac:dyDescent="0.3">
      <c r="B26" s="858"/>
      <c r="C26" s="858"/>
      <c r="D26" s="857"/>
      <c r="E26" s="857"/>
      <c r="F26" s="861"/>
      <c r="G26" s="309" t="s">
        <v>1053</v>
      </c>
      <c r="H26" s="309" t="s">
        <v>1723</v>
      </c>
      <c r="I26" s="309" t="s">
        <v>1053</v>
      </c>
      <c r="J26" s="309" t="s">
        <v>1723</v>
      </c>
    </row>
    <row r="27" spans="2:10" x14ac:dyDescent="0.3">
      <c r="B27" s="858"/>
      <c r="C27" s="858"/>
      <c r="D27" s="858" t="s">
        <v>1724</v>
      </c>
      <c r="E27" s="859" t="s">
        <v>1725</v>
      </c>
      <c r="F27" s="310" t="s">
        <v>1726</v>
      </c>
      <c r="G27" s="312" t="s">
        <v>32</v>
      </c>
      <c r="H27" s="312" t="s">
        <v>32</v>
      </c>
      <c r="I27" s="860" t="s">
        <v>32</v>
      </c>
      <c r="J27" s="860" t="s">
        <v>32</v>
      </c>
    </row>
    <row r="28" spans="2:10" x14ac:dyDescent="0.3">
      <c r="B28" s="858"/>
      <c r="C28" s="858"/>
      <c r="D28" s="858"/>
      <c r="E28" s="859"/>
      <c r="F28" s="310" t="s">
        <v>1727</v>
      </c>
      <c r="G28" s="312" t="s">
        <v>32</v>
      </c>
      <c r="H28" s="312" t="s">
        <v>32</v>
      </c>
      <c r="I28" s="860"/>
      <c r="J28" s="860"/>
    </row>
    <row r="29" spans="2:10" x14ac:dyDescent="0.3">
      <c r="B29" s="858"/>
      <c r="C29" s="858"/>
      <c r="D29" s="858"/>
      <c r="E29" s="859"/>
      <c r="F29" s="310" t="s">
        <v>1728</v>
      </c>
      <c r="G29" s="312" t="s">
        <v>32</v>
      </c>
      <c r="H29" s="312" t="s">
        <v>32</v>
      </c>
      <c r="I29" s="860"/>
      <c r="J29" s="860"/>
    </row>
    <row r="30" spans="2:10" x14ac:dyDescent="0.3">
      <c r="B30" s="858"/>
      <c r="C30" s="858"/>
      <c r="D30" s="858"/>
      <c r="E30" s="859"/>
      <c r="F30" s="310" t="s">
        <v>1729</v>
      </c>
      <c r="G30" s="312" t="s">
        <v>32</v>
      </c>
      <c r="H30" s="312" t="s">
        <v>32</v>
      </c>
      <c r="I30" s="860"/>
      <c r="J30" s="860"/>
    </row>
    <row r="31" spans="2:10" x14ac:dyDescent="0.3">
      <c r="B31" s="858"/>
      <c r="C31" s="858"/>
      <c r="D31" s="858" t="s">
        <v>1730</v>
      </c>
      <c r="E31" s="859" t="s">
        <v>1731</v>
      </c>
      <c r="F31" s="310" t="s">
        <v>1726</v>
      </c>
      <c r="G31" s="312" t="s">
        <v>32</v>
      </c>
      <c r="H31" s="312" t="s">
        <v>32</v>
      </c>
      <c r="I31" s="860"/>
      <c r="J31" s="860"/>
    </row>
    <row r="32" spans="2:10" x14ac:dyDescent="0.3">
      <c r="B32" s="858"/>
      <c r="C32" s="858"/>
      <c r="D32" s="858"/>
      <c r="E32" s="859"/>
      <c r="F32" s="310" t="s">
        <v>1727</v>
      </c>
      <c r="G32" s="312" t="s">
        <v>32</v>
      </c>
      <c r="H32" s="312" t="s">
        <v>32</v>
      </c>
      <c r="I32" s="860"/>
      <c r="J32" s="860"/>
    </row>
    <row r="33" spans="2:10" x14ac:dyDescent="0.3">
      <c r="B33" s="858"/>
      <c r="C33" s="858"/>
      <c r="D33" s="858"/>
      <c r="E33" s="859"/>
      <c r="F33" s="310" t="s">
        <v>1728</v>
      </c>
      <c r="G33" s="312" t="s">
        <v>32</v>
      </c>
      <c r="H33" s="312" t="s">
        <v>32</v>
      </c>
      <c r="I33" s="860"/>
      <c r="J33" s="860"/>
    </row>
    <row r="34" spans="2:10" x14ac:dyDescent="0.3">
      <c r="B34" s="858"/>
      <c r="C34" s="858"/>
      <c r="D34" s="858"/>
      <c r="E34" s="859"/>
      <c r="F34" s="310" t="s">
        <v>1729</v>
      </c>
      <c r="G34" s="312" t="s">
        <v>32</v>
      </c>
      <c r="H34" s="312" t="s">
        <v>32</v>
      </c>
      <c r="I34" s="860"/>
      <c r="J34" s="860"/>
    </row>
    <row r="35" spans="2:10" x14ac:dyDescent="0.3">
      <c r="B35" s="858"/>
      <c r="C35" s="858"/>
      <c r="D35" s="858" t="s">
        <v>1732</v>
      </c>
      <c r="E35" s="859" t="s">
        <v>1725</v>
      </c>
      <c r="F35" s="310" t="s">
        <v>1733</v>
      </c>
      <c r="G35" s="312" t="s">
        <v>32</v>
      </c>
      <c r="H35" s="312" t="s">
        <v>32</v>
      </c>
      <c r="I35" s="860"/>
      <c r="J35" s="860"/>
    </row>
    <row r="36" spans="2:10" x14ac:dyDescent="0.3">
      <c r="B36" s="858"/>
      <c r="C36" s="858"/>
      <c r="D36" s="858"/>
      <c r="E36" s="859"/>
      <c r="F36" s="310" t="s">
        <v>1734</v>
      </c>
      <c r="G36" s="312" t="s">
        <v>32</v>
      </c>
      <c r="H36" s="312" t="s">
        <v>32</v>
      </c>
      <c r="I36" s="860"/>
      <c r="J36" s="860"/>
    </row>
    <row r="37" spans="2:10" x14ac:dyDescent="0.3">
      <c r="B37" s="858"/>
      <c r="C37" s="858"/>
      <c r="D37" s="858"/>
      <c r="E37" s="859"/>
      <c r="F37" s="310" t="s">
        <v>1735</v>
      </c>
      <c r="G37" s="312" t="s">
        <v>32</v>
      </c>
      <c r="H37" s="312" t="s">
        <v>32</v>
      </c>
      <c r="I37" s="860"/>
      <c r="J37" s="860"/>
    </row>
    <row r="38" spans="2:10" x14ac:dyDescent="0.3">
      <c r="B38" s="858"/>
      <c r="C38" s="858"/>
      <c r="D38" s="858"/>
      <c r="E38" s="859"/>
      <c r="F38" s="310" t="s">
        <v>1736</v>
      </c>
      <c r="G38" s="312" t="s">
        <v>32</v>
      </c>
      <c r="H38" s="312" t="s">
        <v>32</v>
      </c>
      <c r="I38" s="860"/>
      <c r="J38" s="860"/>
    </row>
    <row r="39" spans="2:10" x14ac:dyDescent="0.3">
      <c r="B39" s="858"/>
      <c r="C39" s="858"/>
      <c r="D39" s="858" t="s">
        <v>1732</v>
      </c>
      <c r="E39" s="859" t="s">
        <v>1731</v>
      </c>
      <c r="F39" s="310" t="s">
        <v>1733</v>
      </c>
      <c r="G39" s="312" t="s">
        <v>32</v>
      </c>
      <c r="H39" s="312" t="s">
        <v>32</v>
      </c>
      <c r="I39" s="860"/>
      <c r="J39" s="860"/>
    </row>
    <row r="40" spans="2:10" x14ac:dyDescent="0.3">
      <c r="B40" s="858"/>
      <c r="C40" s="858"/>
      <c r="D40" s="858"/>
      <c r="E40" s="859"/>
      <c r="F40" s="310" t="s">
        <v>1734</v>
      </c>
      <c r="G40" s="312" t="s">
        <v>32</v>
      </c>
      <c r="H40" s="312" t="s">
        <v>32</v>
      </c>
      <c r="I40" s="860"/>
      <c r="J40" s="860"/>
    </row>
    <row r="41" spans="2:10" x14ac:dyDescent="0.3">
      <c r="B41" s="858"/>
      <c r="C41" s="858"/>
      <c r="D41" s="858"/>
      <c r="E41" s="859"/>
      <c r="F41" s="310" t="s">
        <v>1735</v>
      </c>
      <c r="G41" s="312" t="s">
        <v>32</v>
      </c>
      <c r="H41" s="312" t="s">
        <v>32</v>
      </c>
      <c r="I41" s="860"/>
      <c r="J41" s="860"/>
    </row>
    <row r="42" spans="2:10" x14ac:dyDescent="0.3">
      <c r="B42" s="858"/>
      <c r="C42" s="858"/>
      <c r="D42" s="858"/>
      <c r="E42" s="859"/>
      <c r="F42" s="310" t="s">
        <v>1736</v>
      </c>
      <c r="G42" s="312" t="s">
        <v>32</v>
      </c>
      <c r="H42" s="312" t="s">
        <v>32</v>
      </c>
      <c r="I42" s="860"/>
      <c r="J42" s="860"/>
    </row>
    <row r="44" spans="2:10" x14ac:dyDescent="0.3">
      <c r="B44" s="308" t="s">
        <v>17</v>
      </c>
      <c r="C44" s="307"/>
      <c r="D44" s="307"/>
      <c r="E44" s="307"/>
      <c r="F44" s="307"/>
      <c r="G44" s="307"/>
      <c r="H44" s="307"/>
      <c r="I44" s="307"/>
      <c r="J44" s="307"/>
    </row>
    <row r="45" spans="2:10" ht="14.4" customHeight="1" x14ac:dyDescent="0.3">
      <c r="B45" s="858" t="s">
        <v>1719</v>
      </c>
      <c r="C45" s="858"/>
      <c r="D45" s="857" t="s">
        <v>1720</v>
      </c>
      <c r="E45" s="857" t="s">
        <v>717</v>
      </c>
      <c r="F45" s="861" t="s">
        <v>1721</v>
      </c>
      <c r="G45" s="857" t="s">
        <v>177</v>
      </c>
      <c r="H45" s="857"/>
      <c r="I45" s="858" t="s">
        <v>1722</v>
      </c>
      <c r="J45" s="858"/>
    </row>
    <row r="46" spans="2:10" x14ac:dyDescent="0.3">
      <c r="B46" s="858"/>
      <c r="C46" s="858"/>
      <c r="D46" s="857"/>
      <c r="E46" s="857"/>
      <c r="F46" s="861"/>
      <c r="G46" s="309" t="s">
        <v>1053</v>
      </c>
      <c r="H46" s="309" t="s">
        <v>1723</v>
      </c>
      <c r="I46" s="309" t="s">
        <v>1053</v>
      </c>
      <c r="J46" s="309" t="s">
        <v>1723</v>
      </c>
    </row>
    <row r="47" spans="2:10" x14ac:dyDescent="0.3">
      <c r="B47" s="858"/>
      <c r="C47" s="858"/>
      <c r="D47" s="858" t="s">
        <v>1724</v>
      </c>
      <c r="E47" s="859" t="s">
        <v>1725</v>
      </c>
      <c r="F47" s="310" t="s">
        <v>1726</v>
      </c>
      <c r="G47" s="312" t="s">
        <v>32</v>
      </c>
      <c r="H47" s="312" t="s">
        <v>32</v>
      </c>
      <c r="I47" s="860" t="s">
        <v>32</v>
      </c>
      <c r="J47" s="860" t="s">
        <v>32</v>
      </c>
    </row>
    <row r="48" spans="2:10" x14ac:dyDescent="0.3">
      <c r="B48" s="858"/>
      <c r="C48" s="858"/>
      <c r="D48" s="858"/>
      <c r="E48" s="859"/>
      <c r="F48" s="310" t="s">
        <v>1727</v>
      </c>
      <c r="G48" s="312" t="s">
        <v>32</v>
      </c>
      <c r="H48" s="312" t="s">
        <v>32</v>
      </c>
      <c r="I48" s="860"/>
      <c r="J48" s="860"/>
    </row>
    <row r="49" spans="2:10" x14ac:dyDescent="0.3">
      <c r="B49" s="858"/>
      <c r="C49" s="858"/>
      <c r="D49" s="858"/>
      <c r="E49" s="859"/>
      <c r="F49" s="310" t="s">
        <v>1728</v>
      </c>
      <c r="G49" s="312" t="s">
        <v>32</v>
      </c>
      <c r="H49" s="312" t="s">
        <v>32</v>
      </c>
      <c r="I49" s="860"/>
      <c r="J49" s="860"/>
    </row>
    <row r="50" spans="2:10" x14ac:dyDescent="0.3">
      <c r="B50" s="858"/>
      <c r="C50" s="858"/>
      <c r="D50" s="858"/>
      <c r="E50" s="859"/>
      <c r="F50" s="310" t="s">
        <v>1729</v>
      </c>
      <c r="G50" s="312" t="s">
        <v>32</v>
      </c>
      <c r="H50" s="312" t="s">
        <v>32</v>
      </c>
      <c r="I50" s="860"/>
      <c r="J50" s="860"/>
    </row>
    <row r="51" spans="2:10" x14ac:dyDescent="0.3">
      <c r="B51" s="858"/>
      <c r="C51" s="858"/>
      <c r="D51" s="858" t="s">
        <v>1730</v>
      </c>
      <c r="E51" s="859" t="s">
        <v>1731</v>
      </c>
      <c r="F51" s="310" t="s">
        <v>1726</v>
      </c>
      <c r="G51" s="312" t="s">
        <v>32</v>
      </c>
      <c r="H51" s="312" t="s">
        <v>32</v>
      </c>
      <c r="I51" s="860"/>
      <c r="J51" s="860"/>
    </row>
    <row r="52" spans="2:10" x14ac:dyDescent="0.3">
      <c r="B52" s="858"/>
      <c r="C52" s="858"/>
      <c r="D52" s="858"/>
      <c r="E52" s="859"/>
      <c r="F52" s="310" t="s">
        <v>1727</v>
      </c>
      <c r="G52" s="312" t="s">
        <v>32</v>
      </c>
      <c r="H52" s="312" t="s">
        <v>32</v>
      </c>
      <c r="I52" s="860"/>
      <c r="J52" s="860"/>
    </row>
    <row r="53" spans="2:10" x14ac:dyDescent="0.3">
      <c r="B53" s="858"/>
      <c r="C53" s="858"/>
      <c r="D53" s="858"/>
      <c r="E53" s="859"/>
      <c r="F53" s="310" t="s">
        <v>1728</v>
      </c>
      <c r="G53" s="312" t="s">
        <v>32</v>
      </c>
      <c r="H53" s="312" t="s">
        <v>32</v>
      </c>
      <c r="I53" s="860"/>
      <c r="J53" s="860"/>
    </row>
    <row r="54" spans="2:10" x14ac:dyDescent="0.3">
      <c r="B54" s="858"/>
      <c r="C54" s="858"/>
      <c r="D54" s="858"/>
      <c r="E54" s="859"/>
      <c r="F54" s="310" t="s">
        <v>1729</v>
      </c>
      <c r="G54" s="312" t="s">
        <v>32</v>
      </c>
      <c r="H54" s="312" t="s">
        <v>32</v>
      </c>
      <c r="I54" s="860"/>
      <c r="J54" s="860"/>
    </row>
    <row r="55" spans="2:10" x14ac:dyDescent="0.3">
      <c r="B55" s="858"/>
      <c r="C55" s="858"/>
      <c r="D55" s="858" t="s">
        <v>1732</v>
      </c>
      <c r="E55" s="859" t="s">
        <v>1725</v>
      </c>
      <c r="F55" s="310" t="s">
        <v>1733</v>
      </c>
      <c r="G55" s="312" t="s">
        <v>32</v>
      </c>
      <c r="H55" s="312" t="s">
        <v>32</v>
      </c>
      <c r="I55" s="860"/>
      <c r="J55" s="860"/>
    </row>
    <row r="56" spans="2:10" x14ac:dyDescent="0.3">
      <c r="B56" s="858"/>
      <c r="C56" s="858"/>
      <c r="D56" s="858"/>
      <c r="E56" s="859"/>
      <c r="F56" s="310" t="s">
        <v>1734</v>
      </c>
      <c r="G56" s="312" t="s">
        <v>32</v>
      </c>
      <c r="H56" s="312" t="s">
        <v>32</v>
      </c>
      <c r="I56" s="860"/>
      <c r="J56" s="860"/>
    </row>
    <row r="57" spans="2:10" x14ac:dyDescent="0.3">
      <c r="B57" s="858"/>
      <c r="C57" s="858"/>
      <c r="D57" s="858"/>
      <c r="E57" s="859"/>
      <c r="F57" s="310" t="s">
        <v>1735</v>
      </c>
      <c r="G57" s="312" t="s">
        <v>32</v>
      </c>
      <c r="H57" s="312" t="s">
        <v>32</v>
      </c>
      <c r="I57" s="860"/>
      <c r="J57" s="860"/>
    </row>
    <row r="58" spans="2:10" x14ac:dyDescent="0.3">
      <c r="B58" s="858"/>
      <c r="C58" s="858"/>
      <c r="D58" s="858"/>
      <c r="E58" s="859"/>
      <c r="F58" s="310" t="s">
        <v>1736</v>
      </c>
      <c r="G58" s="312" t="s">
        <v>32</v>
      </c>
      <c r="H58" s="312" t="s">
        <v>32</v>
      </c>
      <c r="I58" s="860"/>
      <c r="J58" s="860"/>
    </row>
    <row r="59" spans="2:10" x14ac:dyDescent="0.3">
      <c r="B59" s="858"/>
      <c r="C59" s="858"/>
      <c r="D59" s="858" t="s">
        <v>1732</v>
      </c>
      <c r="E59" s="859" t="s">
        <v>1731</v>
      </c>
      <c r="F59" s="310" t="s">
        <v>1733</v>
      </c>
      <c r="G59" s="312" t="s">
        <v>32</v>
      </c>
      <c r="H59" s="312" t="s">
        <v>32</v>
      </c>
      <c r="I59" s="860"/>
      <c r="J59" s="860"/>
    </row>
    <row r="60" spans="2:10" x14ac:dyDescent="0.3">
      <c r="B60" s="858"/>
      <c r="C60" s="858"/>
      <c r="D60" s="858"/>
      <c r="E60" s="859"/>
      <c r="F60" s="310" t="s">
        <v>1734</v>
      </c>
      <c r="G60" s="312" t="s">
        <v>32</v>
      </c>
      <c r="H60" s="312" t="s">
        <v>32</v>
      </c>
      <c r="I60" s="860"/>
      <c r="J60" s="860"/>
    </row>
    <row r="61" spans="2:10" x14ac:dyDescent="0.3">
      <c r="B61" s="858"/>
      <c r="C61" s="858"/>
      <c r="D61" s="858"/>
      <c r="E61" s="859"/>
      <c r="F61" s="310" t="s">
        <v>1735</v>
      </c>
      <c r="G61" s="312" t="s">
        <v>32</v>
      </c>
      <c r="H61" s="312" t="s">
        <v>32</v>
      </c>
      <c r="I61" s="860"/>
      <c r="J61" s="860"/>
    </row>
    <row r="62" spans="2:10" x14ac:dyDescent="0.3">
      <c r="B62" s="858"/>
      <c r="C62" s="858"/>
      <c r="D62" s="858"/>
      <c r="E62" s="859"/>
      <c r="F62" s="310" t="s">
        <v>1736</v>
      </c>
      <c r="G62" s="312" t="s">
        <v>32</v>
      </c>
      <c r="H62" s="312" t="s">
        <v>32</v>
      </c>
      <c r="I62" s="860"/>
      <c r="J62" s="860"/>
    </row>
    <row r="64" spans="2:10" x14ac:dyDescent="0.3">
      <c r="B64" s="308" t="s">
        <v>20</v>
      </c>
      <c r="C64" s="307"/>
      <c r="D64" s="307"/>
      <c r="E64" s="307"/>
      <c r="F64" s="307"/>
      <c r="G64" s="307"/>
      <c r="H64" s="307"/>
      <c r="I64" s="307"/>
      <c r="J64" s="307"/>
    </row>
    <row r="65" spans="2:10" ht="14.4" customHeight="1" x14ac:dyDescent="0.3">
      <c r="B65" s="858" t="s">
        <v>1719</v>
      </c>
      <c r="C65" s="858"/>
      <c r="D65" s="857" t="s">
        <v>1720</v>
      </c>
      <c r="E65" s="857" t="s">
        <v>717</v>
      </c>
      <c r="F65" s="861" t="s">
        <v>1721</v>
      </c>
      <c r="G65" s="857" t="s">
        <v>177</v>
      </c>
      <c r="H65" s="857"/>
      <c r="I65" s="858" t="s">
        <v>1722</v>
      </c>
      <c r="J65" s="858"/>
    </row>
    <row r="66" spans="2:10" x14ac:dyDescent="0.3">
      <c r="B66" s="858"/>
      <c r="C66" s="858"/>
      <c r="D66" s="857"/>
      <c r="E66" s="857"/>
      <c r="F66" s="861"/>
      <c r="G66" s="309" t="s">
        <v>1053</v>
      </c>
      <c r="H66" s="309" t="s">
        <v>1723</v>
      </c>
      <c r="I66" s="309" t="s">
        <v>1053</v>
      </c>
      <c r="J66" s="309" t="s">
        <v>1723</v>
      </c>
    </row>
    <row r="67" spans="2:10" x14ac:dyDescent="0.3">
      <c r="B67" s="858"/>
      <c r="C67" s="858"/>
      <c r="D67" s="858" t="s">
        <v>1724</v>
      </c>
      <c r="E67" s="859" t="s">
        <v>1725</v>
      </c>
      <c r="F67" s="310" t="s">
        <v>1726</v>
      </c>
      <c r="G67" s="312">
        <v>40</v>
      </c>
      <c r="H67" s="312">
        <v>21</v>
      </c>
      <c r="I67" s="670">
        <v>3.6668258850000002</v>
      </c>
      <c r="J67" s="670">
        <v>1.0991097329999999</v>
      </c>
    </row>
    <row r="68" spans="2:10" x14ac:dyDescent="0.3">
      <c r="B68" s="858"/>
      <c r="C68" s="858"/>
      <c r="D68" s="858"/>
      <c r="E68" s="859"/>
      <c r="F68" s="310" t="s">
        <v>1727</v>
      </c>
      <c r="G68" s="312">
        <v>101</v>
      </c>
      <c r="H68" s="312">
        <v>56</v>
      </c>
      <c r="I68" s="670">
        <v>7.2403351259999997</v>
      </c>
      <c r="J68" s="670">
        <v>1.0207222629999999</v>
      </c>
    </row>
    <row r="69" spans="2:10" x14ac:dyDescent="0.3">
      <c r="B69" s="858"/>
      <c r="C69" s="858"/>
      <c r="D69" s="858"/>
      <c r="E69" s="859"/>
      <c r="F69" s="310" t="s">
        <v>1728</v>
      </c>
      <c r="G69" s="312">
        <v>193</v>
      </c>
      <c r="H69" s="312">
        <v>5</v>
      </c>
      <c r="I69" s="670">
        <v>7.8640265439999997</v>
      </c>
      <c r="J69" s="670">
        <v>7.8188517999999999E-2</v>
      </c>
    </row>
    <row r="70" spans="2:10" x14ac:dyDescent="0.3">
      <c r="B70" s="858"/>
      <c r="C70" s="858"/>
      <c r="D70" s="858"/>
      <c r="E70" s="859"/>
      <c r="F70" s="310" t="s">
        <v>1729</v>
      </c>
      <c r="G70" s="312">
        <v>14</v>
      </c>
      <c r="H70" s="312">
        <v>0</v>
      </c>
      <c r="I70" s="670">
        <v>0.54757237000000003</v>
      </c>
      <c r="J70" s="670">
        <v>0</v>
      </c>
    </row>
    <row r="71" spans="2:10" x14ac:dyDescent="0.3">
      <c r="B71" s="858"/>
      <c r="C71" s="858"/>
      <c r="D71" s="858" t="s">
        <v>1730</v>
      </c>
      <c r="E71" s="859" t="s">
        <v>1731</v>
      </c>
      <c r="F71" s="310" t="s">
        <v>1726</v>
      </c>
      <c r="G71" s="312"/>
      <c r="H71" s="312"/>
      <c r="I71" s="670"/>
      <c r="J71" s="670"/>
    </row>
    <row r="72" spans="2:10" x14ac:dyDescent="0.3">
      <c r="B72" s="858"/>
      <c r="C72" s="858"/>
      <c r="D72" s="858"/>
      <c r="E72" s="859"/>
      <c r="F72" s="310" t="s">
        <v>1727</v>
      </c>
      <c r="G72" s="312"/>
      <c r="H72" s="312"/>
      <c r="I72" s="670"/>
      <c r="J72" s="670"/>
    </row>
    <row r="73" spans="2:10" x14ac:dyDescent="0.3">
      <c r="B73" s="858"/>
      <c r="C73" s="858"/>
      <c r="D73" s="858"/>
      <c r="E73" s="859"/>
      <c r="F73" s="310" t="s">
        <v>1728</v>
      </c>
      <c r="G73" s="312"/>
      <c r="H73" s="312"/>
      <c r="I73" s="670"/>
      <c r="J73" s="670"/>
    </row>
    <row r="74" spans="2:10" x14ac:dyDescent="0.3">
      <c r="B74" s="858"/>
      <c r="C74" s="858"/>
      <c r="D74" s="858"/>
      <c r="E74" s="859"/>
      <c r="F74" s="310" t="s">
        <v>1729</v>
      </c>
      <c r="G74" s="312"/>
      <c r="H74" s="312"/>
      <c r="I74" s="670"/>
      <c r="J74" s="670"/>
    </row>
    <row r="75" spans="2:10" x14ac:dyDescent="0.3">
      <c r="B75" s="858"/>
      <c r="C75" s="858"/>
      <c r="D75" s="858" t="s">
        <v>1732</v>
      </c>
      <c r="E75" s="859" t="s">
        <v>1725</v>
      </c>
      <c r="F75" s="310" t="s">
        <v>1733</v>
      </c>
      <c r="G75" s="312">
        <v>8</v>
      </c>
      <c r="H75" s="312">
        <v>0</v>
      </c>
      <c r="I75" s="670">
        <v>0.58694176799999997</v>
      </c>
      <c r="J75" s="670">
        <v>0</v>
      </c>
    </row>
    <row r="76" spans="2:10" x14ac:dyDescent="0.3">
      <c r="B76" s="858"/>
      <c r="C76" s="858"/>
      <c r="D76" s="858"/>
      <c r="E76" s="859"/>
      <c r="F76" s="310" t="s">
        <v>1734</v>
      </c>
      <c r="G76" s="312">
        <v>22</v>
      </c>
      <c r="H76" s="312">
        <v>2</v>
      </c>
      <c r="I76" s="670">
        <v>1.3201909629999999</v>
      </c>
      <c r="J76" s="670">
        <v>0.187692626</v>
      </c>
    </row>
    <row r="77" spans="2:10" x14ac:dyDescent="0.3">
      <c r="B77" s="858"/>
      <c r="C77" s="858"/>
      <c r="D77" s="858"/>
      <c r="E77" s="859"/>
      <c r="F77" s="310" t="s">
        <v>1735</v>
      </c>
      <c r="G77" s="312">
        <v>54</v>
      </c>
      <c r="H77" s="312">
        <v>0</v>
      </c>
      <c r="I77" s="670">
        <v>1.5981239169999999</v>
      </c>
      <c r="J77" s="670">
        <v>0</v>
      </c>
    </row>
    <row r="78" spans="2:10" x14ac:dyDescent="0.3">
      <c r="B78" s="858"/>
      <c r="C78" s="858"/>
      <c r="D78" s="858"/>
      <c r="E78" s="859"/>
      <c r="F78" s="310" t="s">
        <v>1736</v>
      </c>
      <c r="G78" s="312">
        <v>4</v>
      </c>
      <c r="H78" s="312">
        <v>0</v>
      </c>
      <c r="I78" s="670">
        <v>8.7372748E-2</v>
      </c>
      <c r="J78" s="670">
        <v>0</v>
      </c>
    </row>
    <row r="79" spans="2:10" x14ac:dyDescent="0.3">
      <c r="B79" s="858"/>
      <c r="C79" s="858"/>
      <c r="D79" s="858" t="s">
        <v>1732</v>
      </c>
      <c r="E79" s="859" t="s">
        <v>1731</v>
      </c>
      <c r="F79" s="310" t="s">
        <v>1733</v>
      </c>
      <c r="G79" s="312"/>
      <c r="H79" s="312"/>
      <c r="I79" s="670"/>
      <c r="J79" s="670"/>
    </row>
    <row r="80" spans="2:10" x14ac:dyDescent="0.3">
      <c r="B80" s="858"/>
      <c r="C80" s="858"/>
      <c r="D80" s="858"/>
      <c r="E80" s="859"/>
      <c r="F80" s="310" t="s">
        <v>1734</v>
      </c>
      <c r="G80" s="312"/>
      <c r="H80" s="312"/>
      <c r="I80" s="670"/>
      <c r="J80" s="670"/>
    </row>
    <row r="81" spans="2:10" x14ac:dyDescent="0.3">
      <c r="B81" s="858"/>
      <c r="C81" s="858"/>
      <c r="D81" s="858"/>
      <c r="E81" s="859"/>
      <c r="F81" s="310" t="s">
        <v>1735</v>
      </c>
      <c r="G81" s="312"/>
      <c r="H81" s="312"/>
      <c r="I81" s="670"/>
      <c r="J81" s="670"/>
    </row>
    <row r="82" spans="2:10" x14ac:dyDescent="0.3">
      <c r="B82" s="858"/>
      <c r="C82" s="858"/>
      <c r="D82" s="858"/>
      <c r="E82" s="859"/>
      <c r="F82" s="310" t="s">
        <v>1736</v>
      </c>
      <c r="G82" s="312">
        <v>1</v>
      </c>
      <c r="H82" s="312">
        <v>0</v>
      </c>
      <c r="I82" s="670">
        <v>1.1999999999999999E-3</v>
      </c>
      <c r="J82" s="670">
        <v>0</v>
      </c>
    </row>
    <row r="84" spans="2:10" x14ac:dyDescent="0.3">
      <c r="B84" s="308" t="s">
        <v>24</v>
      </c>
      <c r="C84" s="307"/>
      <c r="D84" s="307"/>
      <c r="E84" s="307"/>
      <c r="F84" s="307"/>
      <c r="G84" s="307"/>
      <c r="H84" s="307"/>
      <c r="I84" s="307"/>
      <c r="J84" s="307"/>
    </row>
    <row r="85" spans="2:10" ht="14.4" customHeight="1" x14ac:dyDescent="0.3">
      <c r="B85" s="858" t="s">
        <v>1719</v>
      </c>
      <c r="C85" s="858"/>
      <c r="D85" s="857" t="s">
        <v>1720</v>
      </c>
      <c r="E85" s="857" t="s">
        <v>717</v>
      </c>
      <c r="F85" s="861" t="s">
        <v>1721</v>
      </c>
      <c r="G85" s="857" t="s">
        <v>177</v>
      </c>
      <c r="H85" s="857"/>
      <c r="I85" s="858" t="s">
        <v>1722</v>
      </c>
      <c r="J85" s="858"/>
    </row>
    <row r="86" spans="2:10" x14ac:dyDescent="0.3">
      <c r="B86" s="858"/>
      <c r="C86" s="858"/>
      <c r="D86" s="857"/>
      <c r="E86" s="857"/>
      <c r="F86" s="861"/>
      <c r="G86" s="309" t="s">
        <v>1053</v>
      </c>
      <c r="H86" s="309" t="s">
        <v>1723</v>
      </c>
      <c r="I86" s="309" t="s">
        <v>1053</v>
      </c>
      <c r="J86" s="309" t="s">
        <v>1723</v>
      </c>
    </row>
    <row r="87" spans="2:10" x14ac:dyDescent="0.3">
      <c r="B87" s="858"/>
      <c r="C87" s="858"/>
      <c r="D87" s="858" t="s">
        <v>1724</v>
      </c>
      <c r="E87" s="859" t="s">
        <v>1725</v>
      </c>
      <c r="F87" s="310" t="s">
        <v>1726</v>
      </c>
      <c r="G87" s="312" t="s">
        <v>32</v>
      </c>
      <c r="H87" s="312" t="s">
        <v>32</v>
      </c>
      <c r="I87" s="860" t="s">
        <v>32</v>
      </c>
      <c r="J87" s="860" t="s">
        <v>32</v>
      </c>
    </row>
    <row r="88" spans="2:10" x14ac:dyDescent="0.3">
      <c r="B88" s="858"/>
      <c r="C88" s="858"/>
      <c r="D88" s="858"/>
      <c r="E88" s="859"/>
      <c r="F88" s="310" t="s">
        <v>1727</v>
      </c>
      <c r="G88" s="312" t="s">
        <v>32</v>
      </c>
      <c r="H88" s="312" t="s">
        <v>32</v>
      </c>
      <c r="I88" s="860"/>
      <c r="J88" s="860"/>
    </row>
    <row r="89" spans="2:10" x14ac:dyDescent="0.3">
      <c r="B89" s="858"/>
      <c r="C89" s="858"/>
      <c r="D89" s="858"/>
      <c r="E89" s="859"/>
      <c r="F89" s="310" t="s">
        <v>1728</v>
      </c>
      <c r="G89" s="312" t="s">
        <v>32</v>
      </c>
      <c r="H89" s="312" t="s">
        <v>32</v>
      </c>
      <c r="I89" s="860"/>
      <c r="J89" s="860"/>
    </row>
    <row r="90" spans="2:10" x14ac:dyDescent="0.3">
      <c r="B90" s="858"/>
      <c r="C90" s="858"/>
      <c r="D90" s="858"/>
      <c r="E90" s="859"/>
      <c r="F90" s="310" t="s">
        <v>1729</v>
      </c>
      <c r="G90" s="312" t="s">
        <v>32</v>
      </c>
      <c r="H90" s="312" t="s">
        <v>32</v>
      </c>
      <c r="I90" s="860"/>
      <c r="J90" s="860"/>
    </row>
    <row r="91" spans="2:10" x14ac:dyDescent="0.3">
      <c r="B91" s="858"/>
      <c r="C91" s="858"/>
      <c r="D91" s="858" t="s">
        <v>1730</v>
      </c>
      <c r="E91" s="859" t="s">
        <v>1731</v>
      </c>
      <c r="F91" s="310" t="s">
        <v>1726</v>
      </c>
      <c r="G91" s="312" t="s">
        <v>32</v>
      </c>
      <c r="H91" s="312" t="s">
        <v>32</v>
      </c>
      <c r="I91" s="860"/>
      <c r="J91" s="860"/>
    </row>
    <row r="92" spans="2:10" x14ac:dyDescent="0.3">
      <c r="B92" s="858"/>
      <c r="C92" s="858"/>
      <c r="D92" s="858"/>
      <c r="E92" s="859"/>
      <c r="F92" s="310" t="s">
        <v>1727</v>
      </c>
      <c r="G92" s="312" t="s">
        <v>32</v>
      </c>
      <c r="H92" s="312" t="s">
        <v>32</v>
      </c>
      <c r="I92" s="860"/>
      <c r="J92" s="860"/>
    </row>
    <row r="93" spans="2:10" x14ac:dyDescent="0.3">
      <c r="B93" s="858"/>
      <c r="C93" s="858"/>
      <c r="D93" s="858"/>
      <c r="E93" s="859"/>
      <c r="F93" s="310" t="s">
        <v>1728</v>
      </c>
      <c r="G93" s="312" t="s">
        <v>32</v>
      </c>
      <c r="H93" s="312" t="s">
        <v>32</v>
      </c>
      <c r="I93" s="860"/>
      <c r="J93" s="860"/>
    </row>
    <row r="94" spans="2:10" x14ac:dyDescent="0.3">
      <c r="B94" s="858"/>
      <c r="C94" s="858"/>
      <c r="D94" s="858"/>
      <c r="E94" s="859"/>
      <c r="F94" s="310" t="s">
        <v>1729</v>
      </c>
      <c r="G94" s="312" t="s">
        <v>32</v>
      </c>
      <c r="H94" s="312" t="s">
        <v>32</v>
      </c>
      <c r="I94" s="860"/>
      <c r="J94" s="860"/>
    </row>
    <row r="95" spans="2:10" x14ac:dyDescent="0.3">
      <c r="B95" s="858"/>
      <c r="C95" s="858"/>
      <c r="D95" s="858" t="s">
        <v>1732</v>
      </c>
      <c r="E95" s="859" t="s">
        <v>1725</v>
      </c>
      <c r="F95" s="310" t="s">
        <v>1733</v>
      </c>
      <c r="G95" s="312" t="s">
        <v>32</v>
      </c>
      <c r="H95" s="312" t="s">
        <v>32</v>
      </c>
      <c r="I95" s="860"/>
      <c r="J95" s="860"/>
    </row>
    <row r="96" spans="2:10" x14ac:dyDescent="0.3">
      <c r="B96" s="858"/>
      <c r="C96" s="858"/>
      <c r="D96" s="858"/>
      <c r="E96" s="859"/>
      <c r="F96" s="310" t="s">
        <v>1734</v>
      </c>
      <c r="G96" s="312" t="s">
        <v>32</v>
      </c>
      <c r="H96" s="312" t="s">
        <v>32</v>
      </c>
      <c r="I96" s="860"/>
      <c r="J96" s="860"/>
    </row>
    <row r="97" spans="2:10" x14ac:dyDescent="0.3">
      <c r="B97" s="858"/>
      <c r="C97" s="858"/>
      <c r="D97" s="858"/>
      <c r="E97" s="859"/>
      <c r="F97" s="310" t="s">
        <v>1735</v>
      </c>
      <c r="G97" s="312" t="s">
        <v>32</v>
      </c>
      <c r="H97" s="312" t="s">
        <v>32</v>
      </c>
      <c r="I97" s="860"/>
      <c r="J97" s="860"/>
    </row>
    <row r="98" spans="2:10" x14ac:dyDescent="0.3">
      <c r="B98" s="858"/>
      <c r="C98" s="858"/>
      <c r="D98" s="858"/>
      <c r="E98" s="859"/>
      <c r="F98" s="310" t="s">
        <v>1736</v>
      </c>
      <c r="G98" s="312" t="s">
        <v>32</v>
      </c>
      <c r="H98" s="312" t="s">
        <v>32</v>
      </c>
      <c r="I98" s="860"/>
      <c r="J98" s="860"/>
    </row>
    <row r="99" spans="2:10" x14ac:dyDescent="0.3">
      <c r="B99" s="858"/>
      <c r="C99" s="858"/>
      <c r="D99" s="858" t="s">
        <v>1732</v>
      </c>
      <c r="E99" s="859" t="s">
        <v>1731</v>
      </c>
      <c r="F99" s="310" t="s">
        <v>1733</v>
      </c>
      <c r="G99" s="312" t="s">
        <v>32</v>
      </c>
      <c r="H99" s="312" t="s">
        <v>32</v>
      </c>
      <c r="I99" s="860"/>
      <c r="J99" s="860"/>
    </row>
    <row r="100" spans="2:10" x14ac:dyDescent="0.3">
      <c r="B100" s="858"/>
      <c r="C100" s="858"/>
      <c r="D100" s="858"/>
      <c r="E100" s="859"/>
      <c r="F100" s="310" t="s">
        <v>1734</v>
      </c>
      <c r="G100" s="312" t="s">
        <v>32</v>
      </c>
      <c r="H100" s="312" t="s">
        <v>32</v>
      </c>
      <c r="I100" s="860"/>
      <c r="J100" s="860"/>
    </row>
    <row r="101" spans="2:10" x14ac:dyDescent="0.3">
      <c r="B101" s="858"/>
      <c r="C101" s="858"/>
      <c r="D101" s="858"/>
      <c r="E101" s="859"/>
      <c r="F101" s="310" t="s">
        <v>1735</v>
      </c>
      <c r="G101" s="312" t="s">
        <v>32</v>
      </c>
      <c r="H101" s="312" t="s">
        <v>32</v>
      </c>
      <c r="I101" s="860"/>
      <c r="J101" s="860"/>
    </row>
    <row r="102" spans="2:10" x14ac:dyDescent="0.3">
      <c r="B102" s="858"/>
      <c r="C102" s="858"/>
      <c r="D102" s="858"/>
      <c r="E102" s="859"/>
      <c r="F102" s="310" t="s">
        <v>1736</v>
      </c>
      <c r="G102" s="312" t="s">
        <v>32</v>
      </c>
      <c r="H102" s="312" t="s">
        <v>32</v>
      </c>
      <c r="I102" s="860"/>
      <c r="J102" s="860"/>
    </row>
    <row r="104" spans="2:10" x14ac:dyDescent="0.3">
      <c r="B104" s="308" t="s">
        <v>27</v>
      </c>
      <c r="C104" s="307"/>
      <c r="D104" s="307"/>
      <c r="E104" s="307"/>
      <c r="F104" s="307"/>
      <c r="G104" s="307"/>
      <c r="H104" s="307"/>
      <c r="I104" s="307"/>
      <c r="J104" s="307"/>
    </row>
    <row r="105" spans="2:10" ht="14.4" customHeight="1" x14ac:dyDescent="0.3">
      <c r="B105" s="858" t="s">
        <v>1719</v>
      </c>
      <c r="C105" s="858"/>
      <c r="D105" s="857" t="s">
        <v>1720</v>
      </c>
      <c r="E105" s="857" t="s">
        <v>717</v>
      </c>
      <c r="F105" s="861" t="s">
        <v>1721</v>
      </c>
      <c r="G105" s="857" t="s">
        <v>177</v>
      </c>
      <c r="H105" s="857"/>
      <c r="I105" s="858" t="s">
        <v>1722</v>
      </c>
      <c r="J105" s="858"/>
    </row>
    <row r="106" spans="2:10" x14ac:dyDescent="0.3">
      <c r="B106" s="858"/>
      <c r="C106" s="858"/>
      <c r="D106" s="857"/>
      <c r="E106" s="857"/>
      <c r="F106" s="861"/>
      <c r="G106" s="309" t="s">
        <v>1053</v>
      </c>
      <c r="H106" s="309" t="s">
        <v>1723</v>
      </c>
      <c r="I106" s="314" t="s">
        <v>1053</v>
      </c>
      <c r="J106" s="314" t="s">
        <v>1723</v>
      </c>
    </row>
    <row r="107" spans="2:10" x14ac:dyDescent="0.3">
      <c r="B107" s="858"/>
      <c r="C107" s="858"/>
      <c r="D107" s="858" t="s">
        <v>1724</v>
      </c>
      <c r="E107" s="859" t="s">
        <v>1725</v>
      </c>
      <c r="F107" s="310" t="s">
        <v>1726</v>
      </c>
      <c r="G107" s="312"/>
      <c r="H107" s="315">
        <v>2</v>
      </c>
      <c r="I107" s="315"/>
      <c r="J107" s="315">
        <v>93232800</v>
      </c>
    </row>
    <row r="108" spans="2:10" x14ac:dyDescent="0.3">
      <c r="B108" s="858"/>
      <c r="C108" s="858"/>
      <c r="D108" s="858"/>
      <c r="E108" s="859"/>
      <c r="F108" s="310" t="s">
        <v>1727</v>
      </c>
      <c r="G108" s="312">
        <v>5</v>
      </c>
      <c r="H108" s="315">
        <v>11</v>
      </c>
      <c r="I108" s="315">
        <v>133841468</v>
      </c>
      <c r="J108" s="315">
        <v>122491600</v>
      </c>
    </row>
    <row r="109" spans="2:10" x14ac:dyDescent="0.3">
      <c r="B109" s="858"/>
      <c r="C109" s="858"/>
      <c r="D109" s="858"/>
      <c r="E109" s="859"/>
      <c r="F109" s="310" t="s">
        <v>1728</v>
      </c>
      <c r="G109" s="312">
        <v>3</v>
      </c>
      <c r="H109" s="315">
        <v>5</v>
      </c>
      <c r="I109" s="315">
        <v>27718145</v>
      </c>
      <c r="J109" s="315">
        <v>66738400</v>
      </c>
    </row>
    <row r="110" spans="2:10" x14ac:dyDescent="0.3">
      <c r="B110" s="858"/>
      <c r="C110" s="858"/>
      <c r="D110" s="858"/>
      <c r="E110" s="859"/>
      <c r="F110" s="310" t="s">
        <v>1729</v>
      </c>
      <c r="G110" s="312">
        <v>5</v>
      </c>
      <c r="H110" s="315"/>
      <c r="I110" s="315">
        <v>26397710</v>
      </c>
      <c r="J110" s="315"/>
    </row>
    <row r="111" spans="2:10" x14ac:dyDescent="0.3">
      <c r="B111" s="858"/>
      <c r="C111" s="858"/>
      <c r="D111" s="858" t="s">
        <v>1730</v>
      </c>
      <c r="E111" s="859" t="s">
        <v>1731</v>
      </c>
      <c r="F111" s="310" t="s">
        <v>1726</v>
      </c>
      <c r="G111" s="312"/>
      <c r="H111" s="315"/>
      <c r="I111" s="315"/>
      <c r="J111" s="315"/>
    </row>
    <row r="112" spans="2:10" x14ac:dyDescent="0.3">
      <c r="B112" s="858"/>
      <c r="C112" s="858"/>
      <c r="D112" s="858"/>
      <c r="E112" s="859"/>
      <c r="F112" s="310" t="s">
        <v>1727</v>
      </c>
      <c r="G112" s="312"/>
      <c r="H112" s="315"/>
      <c r="I112" s="315"/>
      <c r="J112" s="315"/>
    </row>
    <row r="113" spans="2:10" x14ac:dyDescent="0.3">
      <c r="B113" s="858"/>
      <c r="C113" s="858"/>
      <c r="D113" s="858"/>
      <c r="E113" s="859"/>
      <c r="F113" s="310" t="s">
        <v>1728</v>
      </c>
      <c r="G113" s="312"/>
      <c r="H113" s="315"/>
      <c r="I113" s="315"/>
      <c r="J113" s="315"/>
    </row>
    <row r="114" spans="2:10" x14ac:dyDescent="0.3">
      <c r="B114" s="858"/>
      <c r="C114" s="858"/>
      <c r="D114" s="858"/>
      <c r="E114" s="859"/>
      <c r="F114" s="310" t="s">
        <v>1729</v>
      </c>
      <c r="G114" s="312"/>
      <c r="H114" s="315"/>
      <c r="I114" s="315"/>
      <c r="J114" s="315"/>
    </row>
    <row r="115" spans="2:10" x14ac:dyDescent="0.3">
      <c r="B115" s="858"/>
      <c r="C115" s="858"/>
      <c r="D115" s="858" t="s">
        <v>1732</v>
      </c>
      <c r="E115" s="859" t="s">
        <v>1725</v>
      </c>
      <c r="F115" s="310" t="s">
        <v>1733</v>
      </c>
      <c r="G115" s="312"/>
      <c r="H115" s="315"/>
      <c r="I115" s="315"/>
      <c r="J115" s="315"/>
    </row>
    <row r="116" spans="2:10" x14ac:dyDescent="0.3">
      <c r="B116" s="858"/>
      <c r="C116" s="858"/>
      <c r="D116" s="858"/>
      <c r="E116" s="859"/>
      <c r="F116" s="310" t="s">
        <v>1734</v>
      </c>
      <c r="G116" s="312">
        <v>3</v>
      </c>
      <c r="H116" s="315"/>
      <c r="I116" s="315">
        <v>56819540</v>
      </c>
      <c r="J116" s="315"/>
    </row>
    <row r="117" spans="2:10" x14ac:dyDescent="0.3">
      <c r="B117" s="858"/>
      <c r="C117" s="858"/>
      <c r="D117" s="858"/>
      <c r="E117" s="859"/>
      <c r="F117" s="310" t="s">
        <v>1735</v>
      </c>
      <c r="G117" s="312">
        <v>1</v>
      </c>
      <c r="H117" s="315"/>
      <c r="I117" s="315">
        <v>11352898</v>
      </c>
      <c r="J117" s="315"/>
    </row>
    <row r="118" spans="2:10" x14ac:dyDescent="0.3">
      <c r="B118" s="858"/>
      <c r="C118" s="858"/>
      <c r="D118" s="858"/>
      <c r="E118" s="859"/>
      <c r="F118" s="310" t="s">
        <v>1736</v>
      </c>
      <c r="G118" s="312">
        <v>2</v>
      </c>
      <c r="H118" s="315"/>
      <c r="I118" s="315">
        <v>5385555</v>
      </c>
      <c r="J118" s="315"/>
    </row>
    <row r="119" spans="2:10" x14ac:dyDescent="0.3">
      <c r="B119" s="858"/>
      <c r="C119" s="858"/>
      <c r="D119" s="858" t="s">
        <v>1732</v>
      </c>
      <c r="E119" s="859" t="s">
        <v>1731</v>
      </c>
      <c r="F119" s="310" t="s">
        <v>1733</v>
      </c>
      <c r="G119" s="312"/>
      <c r="H119" s="315"/>
      <c r="I119" s="315"/>
      <c r="J119" s="315"/>
    </row>
    <row r="120" spans="2:10" x14ac:dyDescent="0.3">
      <c r="B120" s="858"/>
      <c r="C120" s="858"/>
      <c r="D120" s="858"/>
      <c r="E120" s="859"/>
      <c r="F120" s="310" t="s">
        <v>1734</v>
      </c>
      <c r="G120" s="312"/>
      <c r="H120" s="315"/>
      <c r="I120" s="315"/>
      <c r="J120" s="315"/>
    </row>
    <row r="121" spans="2:10" x14ac:dyDescent="0.3">
      <c r="B121" s="858"/>
      <c r="C121" s="858"/>
      <c r="D121" s="858"/>
      <c r="E121" s="859"/>
      <c r="F121" s="310" t="s">
        <v>1735</v>
      </c>
      <c r="G121" s="312"/>
      <c r="H121" s="315"/>
      <c r="I121" s="315"/>
      <c r="J121" s="315"/>
    </row>
    <row r="122" spans="2:10" x14ac:dyDescent="0.3">
      <c r="B122" s="858"/>
      <c r="C122" s="858"/>
      <c r="D122" s="858"/>
      <c r="E122" s="859"/>
      <c r="F122" s="310" t="s">
        <v>1736</v>
      </c>
      <c r="G122" s="312"/>
      <c r="H122" s="315"/>
      <c r="I122" s="315"/>
      <c r="J122" s="315"/>
    </row>
    <row r="124" spans="2:10" x14ac:dyDescent="0.3">
      <c r="B124" s="308" t="s">
        <v>30</v>
      </c>
      <c r="C124" s="307"/>
      <c r="D124" s="307"/>
      <c r="E124" s="307"/>
      <c r="F124" s="307"/>
      <c r="G124" s="307"/>
      <c r="H124" s="307"/>
      <c r="I124" s="307"/>
      <c r="J124" s="307"/>
    </row>
    <row r="125" spans="2:10" ht="14.4" customHeight="1" x14ac:dyDescent="0.3">
      <c r="B125" s="858" t="s">
        <v>1719</v>
      </c>
      <c r="C125" s="858"/>
      <c r="D125" s="857" t="s">
        <v>1720</v>
      </c>
      <c r="E125" s="857" t="s">
        <v>717</v>
      </c>
      <c r="F125" s="861" t="s">
        <v>1721</v>
      </c>
      <c r="G125" s="857" t="s">
        <v>177</v>
      </c>
      <c r="H125" s="857"/>
      <c r="I125" s="858" t="s">
        <v>1722</v>
      </c>
      <c r="J125" s="858"/>
    </row>
    <row r="126" spans="2:10" x14ac:dyDescent="0.3">
      <c r="B126" s="858"/>
      <c r="C126" s="858"/>
      <c r="D126" s="857"/>
      <c r="E126" s="857"/>
      <c r="F126" s="861"/>
      <c r="G126" s="309" t="s">
        <v>1053</v>
      </c>
      <c r="H126" s="309" t="s">
        <v>1723</v>
      </c>
      <c r="I126" s="309" t="s">
        <v>1053</v>
      </c>
      <c r="J126" s="309" t="s">
        <v>1723</v>
      </c>
    </row>
    <row r="127" spans="2:10" x14ac:dyDescent="0.3">
      <c r="B127" s="858"/>
      <c r="C127" s="858"/>
      <c r="D127" s="858" t="s">
        <v>1724</v>
      </c>
      <c r="E127" s="859" t="s">
        <v>1725</v>
      </c>
      <c r="F127" s="310" t="s">
        <v>1726</v>
      </c>
      <c r="G127" s="312" t="s">
        <v>32</v>
      </c>
      <c r="H127" s="312" t="s">
        <v>32</v>
      </c>
      <c r="I127" s="860" t="s">
        <v>32</v>
      </c>
      <c r="J127" s="860" t="s">
        <v>32</v>
      </c>
    </row>
    <row r="128" spans="2:10" x14ac:dyDescent="0.3">
      <c r="B128" s="858"/>
      <c r="C128" s="858"/>
      <c r="D128" s="858"/>
      <c r="E128" s="859"/>
      <c r="F128" s="310" t="s">
        <v>1727</v>
      </c>
      <c r="G128" s="312" t="s">
        <v>32</v>
      </c>
      <c r="H128" s="312" t="s">
        <v>32</v>
      </c>
      <c r="I128" s="860"/>
      <c r="J128" s="860"/>
    </row>
    <row r="129" spans="2:10" x14ac:dyDescent="0.3">
      <c r="B129" s="858"/>
      <c r="C129" s="858"/>
      <c r="D129" s="858"/>
      <c r="E129" s="859"/>
      <c r="F129" s="310" t="s">
        <v>1728</v>
      </c>
      <c r="G129" s="312" t="s">
        <v>32</v>
      </c>
      <c r="H129" s="312" t="s">
        <v>32</v>
      </c>
      <c r="I129" s="860"/>
      <c r="J129" s="860"/>
    </row>
    <row r="130" spans="2:10" x14ac:dyDescent="0.3">
      <c r="B130" s="858"/>
      <c r="C130" s="858"/>
      <c r="D130" s="858"/>
      <c r="E130" s="859"/>
      <c r="F130" s="310" t="s">
        <v>1729</v>
      </c>
      <c r="G130" s="312" t="s">
        <v>32</v>
      </c>
      <c r="H130" s="312" t="s">
        <v>32</v>
      </c>
      <c r="I130" s="860"/>
      <c r="J130" s="860"/>
    </row>
    <row r="131" spans="2:10" x14ac:dyDescent="0.3">
      <c r="B131" s="858"/>
      <c r="C131" s="858"/>
      <c r="D131" s="858" t="s">
        <v>1730</v>
      </c>
      <c r="E131" s="859" t="s">
        <v>1731</v>
      </c>
      <c r="F131" s="310" t="s">
        <v>1726</v>
      </c>
      <c r="G131" s="312" t="s">
        <v>32</v>
      </c>
      <c r="H131" s="312" t="s">
        <v>32</v>
      </c>
      <c r="I131" s="860"/>
      <c r="J131" s="860"/>
    </row>
    <row r="132" spans="2:10" x14ac:dyDescent="0.3">
      <c r="B132" s="858"/>
      <c r="C132" s="858"/>
      <c r="D132" s="858"/>
      <c r="E132" s="859"/>
      <c r="F132" s="310" t="s">
        <v>1727</v>
      </c>
      <c r="G132" s="312" t="s">
        <v>32</v>
      </c>
      <c r="H132" s="312" t="s">
        <v>32</v>
      </c>
      <c r="I132" s="860"/>
      <c r="J132" s="860"/>
    </row>
    <row r="133" spans="2:10" x14ac:dyDescent="0.3">
      <c r="B133" s="858"/>
      <c r="C133" s="858"/>
      <c r="D133" s="858"/>
      <c r="E133" s="859"/>
      <c r="F133" s="310" t="s">
        <v>1728</v>
      </c>
      <c r="G133" s="312" t="s">
        <v>32</v>
      </c>
      <c r="H133" s="312" t="s">
        <v>32</v>
      </c>
      <c r="I133" s="860"/>
      <c r="J133" s="860"/>
    </row>
    <row r="134" spans="2:10" x14ac:dyDescent="0.3">
      <c r="B134" s="858"/>
      <c r="C134" s="858"/>
      <c r="D134" s="858"/>
      <c r="E134" s="859"/>
      <c r="F134" s="310" t="s">
        <v>1729</v>
      </c>
      <c r="G134" s="312" t="s">
        <v>32</v>
      </c>
      <c r="H134" s="312" t="s">
        <v>32</v>
      </c>
      <c r="I134" s="860"/>
      <c r="J134" s="860"/>
    </row>
    <row r="135" spans="2:10" x14ac:dyDescent="0.3">
      <c r="B135" s="858"/>
      <c r="C135" s="858"/>
      <c r="D135" s="858" t="s">
        <v>1732</v>
      </c>
      <c r="E135" s="859" t="s">
        <v>1725</v>
      </c>
      <c r="F135" s="310" t="s">
        <v>1733</v>
      </c>
      <c r="G135" s="312" t="s">
        <v>32</v>
      </c>
      <c r="H135" s="312" t="s">
        <v>32</v>
      </c>
      <c r="I135" s="860"/>
      <c r="J135" s="860"/>
    </row>
    <row r="136" spans="2:10" x14ac:dyDescent="0.3">
      <c r="B136" s="858"/>
      <c r="C136" s="858"/>
      <c r="D136" s="858"/>
      <c r="E136" s="859"/>
      <c r="F136" s="310" t="s">
        <v>1734</v>
      </c>
      <c r="G136" s="312" t="s">
        <v>32</v>
      </c>
      <c r="H136" s="312" t="s">
        <v>32</v>
      </c>
      <c r="I136" s="860"/>
      <c r="J136" s="860"/>
    </row>
    <row r="137" spans="2:10" x14ac:dyDescent="0.3">
      <c r="B137" s="858"/>
      <c r="C137" s="858"/>
      <c r="D137" s="858"/>
      <c r="E137" s="859"/>
      <c r="F137" s="310" t="s">
        <v>1735</v>
      </c>
      <c r="G137" s="312" t="s">
        <v>32</v>
      </c>
      <c r="H137" s="312" t="s">
        <v>32</v>
      </c>
      <c r="I137" s="860"/>
      <c r="J137" s="860"/>
    </row>
    <row r="138" spans="2:10" x14ac:dyDescent="0.3">
      <c r="B138" s="858"/>
      <c r="C138" s="858"/>
      <c r="D138" s="858"/>
      <c r="E138" s="859"/>
      <c r="F138" s="310" t="s">
        <v>1736</v>
      </c>
      <c r="G138" s="312" t="s">
        <v>32</v>
      </c>
      <c r="H138" s="312" t="s">
        <v>32</v>
      </c>
      <c r="I138" s="860"/>
      <c r="J138" s="860"/>
    </row>
    <row r="139" spans="2:10" x14ac:dyDescent="0.3">
      <c r="B139" s="858"/>
      <c r="C139" s="858"/>
      <c r="D139" s="858" t="s">
        <v>1732</v>
      </c>
      <c r="E139" s="859" t="s">
        <v>1731</v>
      </c>
      <c r="F139" s="310" t="s">
        <v>1733</v>
      </c>
      <c r="G139" s="312" t="s">
        <v>32</v>
      </c>
      <c r="H139" s="312" t="s">
        <v>32</v>
      </c>
      <c r="I139" s="860"/>
      <c r="J139" s="860"/>
    </row>
    <row r="140" spans="2:10" x14ac:dyDescent="0.3">
      <c r="B140" s="858"/>
      <c r="C140" s="858"/>
      <c r="D140" s="858"/>
      <c r="E140" s="859"/>
      <c r="F140" s="310" t="s">
        <v>1734</v>
      </c>
      <c r="G140" s="312" t="s">
        <v>32</v>
      </c>
      <c r="H140" s="312" t="s">
        <v>32</v>
      </c>
      <c r="I140" s="860"/>
      <c r="J140" s="860"/>
    </row>
    <row r="141" spans="2:10" x14ac:dyDescent="0.3">
      <c r="B141" s="858"/>
      <c r="C141" s="858"/>
      <c r="D141" s="858"/>
      <c r="E141" s="859"/>
      <c r="F141" s="310" t="s">
        <v>1735</v>
      </c>
      <c r="G141" s="312" t="s">
        <v>32</v>
      </c>
      <c r="H141" s="312" t="s">
        <v>32</v>
      </c>
      <c r="I141" s="860"/>
      <c r="J141" s="860"/>
    </row>
    <row r="142" spans="2:10" x14ac:dyDescent="0.3">
      <c r="B142" s="858"/>
      <c r="C142" s="858"/>
      <c r="D142" s="858"/>
      <c r="E142" s="859"/>
      <c r="F142" s="310" t="s">
        <v>1736</v>
      </c>
      <c r="G142" s="312" t="s">
        <v>32</v>
      </c>
      <c r="H142" s="312" t="s">
        <v>32</v>
      </c>
      <c r="I142" s="860"/>
      <c r="J142" s="860"/>
    </row>
    <row r="144" spans="2:10" x14ac:dyDescent="0.3">
      <c r="B144" s="308" t="s">
        <v>34</v>
      </c>
      <c r="C144" s="307"/>
      <c r="D144" s="307"/>
      <c r="E144" s="307"/>
      <c r="F144" s="307"/>
      <c r="G144" s="307"/>
      <c r="H144" s="307"/>
      <c r="I144" s="307"/>
      <c r="J144" s="307"/>
    </row>
    <row r="145" spans="2:12" ht="14.4" customHeight="1" x14ac:dyDescent="0.3">
      <c r="B145" s="858" t="s">
        <v>1719</v>
      </c>
      <c r="C145" s="858"/>
      <c r="D145" s="857" t="s">
        <v>1720</v>
      </c>
      <c r="E145" s="857" t="s">
        <v>717</v>
      </c>
      <c r="F145" s="861" t="s">
        <v>1721</v>
      </c>
      <c r="G145" s="857" t="s">
        <v>177</v>
      </c>
      <c r="H145" s="857"/>
      <c r="I145" s="858" t="s">
        <v>1722</v>
      </c>
      <c r="J145" s="858"/>
    </row>
    <row r="146" spans="2:12" x14ac:dyDescent="0.3">
      <c r="B146" s="858"/>
      <c r="C146" s="858"/>
      <c r="D146" s="857"/>
      <c r="E146" s="857"/>
      <c r="F146" s="861"/>
      <c r="G146" s="309" t="s">
        <v>1053</v>
      </c>
      <c r="H146" s="309" t="s">
        <v>1723</v>
      </c>
      <c r="I146" s="314" t="s">
        <v>1053</v>
      </c>
      <c r="J146" s="314" t="s">
        <v>1723</v>
      </c>
    </row>
    <row r="147" spans="2:12" x14ac:dyDescent="0.3">
      <c r="B147" s="858"/>
      <c r="C147" s="858"/>
      <c r="D147" s="858" t="s">
        <v>1724</v>
      </c>
      <c r="E147" s="859" t="s">
        <v>1725</v>
      </c>
      <c r="F147" s="310" t="s">
        <v>1726</v>
      </c>
      <c r="G147" s="312">
        <v>0</v>
      </c>
      <c r="H147" s="315">
        <v>0</v>
      </c>
      <c r="I147" s="315">
        <v>0</v>
      </c>
      <c r="J147" s="315">
        <v>0</v>
      </c>
    </row>
    <row r="148" spans="2:12" x14ac:dyDescent="0.3">
      <c r="B148" s="858"/>
      <c r="C148" s="858"/>
      <c r="D148" s="858"/>
      <c r="E148" s="859"/>
      <c r="F148" s="310" t="s">
        <v>1727</v>
      </c>
      <c r="G148" s="312">
        <v>10</v>
      </c>
      <c r="H148" s="315">
        <v>0</v>
      </c>
      <c r="I148" s="315">
        <f t="shared" ref="I148:I158" si="0">+G148*1000000</f>
        <v>10000000</v>
      </c>
      <c r="J148" s="315">
        <v>0</v>
      </c>
      <c r="K148" s="316"/>
      <c r="L148" s="316"/>
    </row>
    <row r="149" spans="2:12" x14ac:dyDescent="0.3">
      <c r="B149" s="858"/>
      <c r="C149" s="858"/>
      <c r="D149" s="858"/>
      <c r="E149" s="859"/>
      <c r="F149" s="310" t="s">
        <v>1728</v>
      </c>
      <c r="G149" s="312">
        <v>8</v>
      </c>
      <c r="H149" s="315">
        <v>0</v>
      </c>
      <c r="I149" s="315">
        <f t="shared" si="0"/>
        <v>8000000</v>
      </c>
      <c r="J149" s="315">
        <v>0</v>
      </c>
      <c r="K149" s="316"/>
      <c r="L149" s="316"/>
    </row>
    <row r="150" spans="2:12" x14ac:dyDescent="0.3">
      <c r="B150" s="858"/>
      <c r="C150" s="858"/>
      <c r="D150" s="858"/>
      <c r="E150" s="859"/>
      <c r="F150" s="310" t="s">
        <v>1729</v>
      </c>
      <c r="G150" s="312">
        <v>30</v>
      </c>
      <c r="H150" s="315">
        <v>0</v>
      </c>
      <c r="I150" s="315">
        <f t="shared" si="0"/>
        <v>30000000</v>
      </c>
      <c r="J150" s="315">
        <v>0</v>
      </c>
      <c r="K150" s="316"/>
      <c r="L150" s="316"/>
    </row>
    <row r="151" spans="2:12" x14ac:dyDescent="0.3">
      <c r="B151" s="858"/>
      <c r="C151" s="858"/>
      <c r="D151" s="858" t="s">
        <v>1730</v>
      </c>
      <c r="E151" s="859" t="s">
        <v>1731</v>
      </c>
      <c r="F151" s="310" t="s">
        <v>1726</v>
      </c>
      <c r="G151" s="312"/>
      <c r="H151" s="315"/>
      <c r="I151" s="315">
        <f t="shared" si="0"/>
        <v>0</v>
      </c>
      <c r="J151" s="315"/>
      <c r="K151" s="316"/>
      <c r="L151" s="316"/>
    </row>
    <row r="152" spans="2:12" x14ac:dyDescent="0.3">
      <c r="B152" s="858"/>
      <c r="C152" s="858"/>
      <c r="D152" s="858"/>
      <c r="E152" s="859"/>
      <c r="F152" s="310" t="s">
        <v>1727</v>
      </c>
      <c r="G152" s="312"/>
      <c r="H152" s="315"/>
      <c r="I152" s="315">
        <f t="shared" si="0"/>
        <v>0</v>
      </c>
      <c r="J152" s="315"/>
      <c r="K152" s="316"/>
      <c r="L152" s="316"/>
    </row>
    <row r="153" spans="2:12" x14ac:dyDescent="0.3">
      <c r="B153" s="858"/>
      <c r="C153" s="858"/>
      <c r="D153" s="858"/>
      <c r="E153" s="859"/>
      <c r="F153" s="310" t="s">
        <v>1728</v>
      </c>
      <c r="G153" s="312"/>
      <c r="H153" s="315"/>
      <c r="I153" s="315">
        <f t="shared" si="0"/>
        <v>0</v>
      </c>
      <c r="J153" s="315"/>
      <c r="K153" s="316"/>
      <c r="L153" s="316"/>
    </row>
    <row r="154" spans="2:12" x14ac:dyDescent="0.3">
      <c r="B154" s="858"/>
      <c r="C154" s="858"/>
      <c r="D154" s="858"/>
      <c r="E154" s="859"/>
      <c r="F154" s="310" t="s">
        <v>1729</v>
      </c>
      <c r="G154" s="312"/>
      <c r="H154" s="315"/>
      <c r="I154" s="315">
        <f t="shared" si="0"/>
        <v>0</v>
      </c>
      <c r="J154" s="315"/>
      <c r="K154" s="316"/>
      <c r="L154" s="316"/>
    </row>
    <row r="155" spans="2:12" x14ac:dyDescent="0.3">
      <c r="B155" s="858"/>
      <c r="C155" s="858"/>
      <c r="D155" s="858" t="s">
        <v>1732</v>
      </c>
      <c r="E155" s="859" t="s">
        <v>1725</v>
      </c>
      <c r="F155" s="310" t="s">
        <v>1733</v>
      </c>
      <c r="G155" s="312">
        <v>0</v>
      </c>
      <c r="H155" s="315">
        <v>0</v>
      </c>
      <c r="I155" s="315">
        <f t="shared" si="0"/>
        <v>0</v>
      </c>
      <c r="J155" s="315">
        <v>0</v>
      </c>
      <c r="K155" s="316"/>
      <c r="L155" s="316"/>
    </row>
    <row r="156" spans="2:12" x14ac:dyDescent="0.3">
      <c r="B156" s="858"/>
      <c r="C156" s="858"/>
      <c r="D156" s="858"/>
      <c r="E156" s="859"/>
      <c r="F156" s="310" t="s">
        <v>1734</v>
      </c>
      <c r="G156" s="312">
        <v>3</v>
      </c>
      <c r="H156" s="315">
        <v>0</v>
      </c>
      <c r="I156" s="315">
        <f t="shared" si="0"/>
        <v>3000000</v>
      </c>
      <c r="J156" s="315">
        <v>0</v>
      </c>
      <c r="K156" s="316"/>
      <c r="L156" s="316"/>
    </row>
    <row r="157" spans="2:12" x14ac:dyDescent="0.3">
      <c r="B157" s="858"/>
      <c r="C157" s="858"/>
      <c r="D157" s="858"/>
      <c r="E157" s="859"/>
      <c r="F157" s="310" t="s">
        <v>1735</v>
      </c>
      <c r="G157" s="312">
        <v>14</v>
      </c>
      <c r="H157" s="315">
        <v>0</v>
      </c>
      <c r="I157" s="315">
        <f t="shared" si="0"/>
        <v>14000000</v>
      </c>
      <c r="J157" s="315">
        <v>0</v>
      </c>
      <c r="K157" s="316"/>
      <c r="L157" s="316"/>
    </row>
    <row r="158" spans="2:12" x14ac:dyDescent="0.3">
      <c r="B158" s="858"/>
      <c r="C158" s="858"/>
      <c r="D158" s="858"/>
      <c r="E158" s="859"/>
      <c r="F158" s="310" t="s">
        <v>1736</v>
      </c>
      <c r="G158" s="312">
        <v>10</v>
      </c>
      <c r="H158" s="315">
        <v>0</v>
      </c>
      <c r="I158" s="315">
        <f t="shared" si="0"/>
        <v>10000000</v>
      </c>
      <c r="J158" s="315">
        <v>0</v>
      </c>
      <c r="K158" s="316"/>
      <c r="L158" s="316"/>
    </row>
    <row r="159" spans="2:12" x14ac:dyDescent="0.3">
      <c r="B159" s="858"/>
      <c r="C159" s="858"/>
      <c r="D159" s="858" t="s">
        <v>1732</v>
      </c>
      <c r="E159" s="859" t="s">
        <v>1731</v>
      </c>
      <c r="F159" s="310" t="s">
        <v>1733</v>
      </c>
      <c r="G159" s="312"/>
      <c r="H159" s="315"/>
      <c r="I159" s="315"/>
      <c r="J159" s="315"/>
    </row>
    <row r="160" spans="2:12" x14ac:dyDescent="0.3">
      <c r="B160" s="858"/>
      <c r="C160" s="858"/>
      <c r="D160" s="858"/>
      <c r="E160" s="859"/>
      <c r="F160" s="310" t="s">
        <v>1734</v>
      </c>
      <c r="G160" s="312"/>
      <c r="H160" s="315"/>
      <c r="I160" s="315"/>
      <c r="J160" s="315"/>
    </row>
    <row r="161" spans="2:10" x14ac:dyDescent="0.3">
      <c r="B161" s="858"/>
      <c r="C161" s="858"/>
      <c r="D161" s="858"/>
      <c r="E161" s="859"/>
      <c r="F161" s="310" t="s">
        <v>1735</v>
      </c>
      <c r="G161" s="312"/>
      <c r="H161" s="315"/>
      <c r="I161" s="315"/>
      <c r="J161" s="315"/>
    </row>
    <row r="162" spans="2:10" x14ac:dyDescent="0.3">
      <c r="B162" s="858"/>
      <c r="C162" s="858"/>
      <c r="D162" s="858"/>
      <c r="E162" s="859"/>
      <c r="F162" s="310" t="s">
        <v>1736</v>
      </c>
      <c r="G162" s="312"/>
      <c r="H162" s="315"/>
      <c r="I162" s="315"/>
      <c r="J162" s="315"/>
    </row>
    <row r="164" spans="2:10" x14ac:dyDescent="0.3">
      <c r="B164" s="308" t="s">
        <v>37</v>
      </c>
      <c r="C164" s="307"/>
      <c r="D164" s="307"/>
      <c r="E164" s="307"/>
      <c r="F164" s="307"/>
      <c r="G164" s="307"/>
      <c r="H164" s="307"/>
      <c r="I164" s="307"/>
      <c r="J164" s="307"/>
    </row>
    <row r="165" spans="2:10" ht="14.4" customHeight="1" x14ac:dyDescent="0.3">
      <c r="B165" s="858" t="s">
        <v>1719</v>
      </c>
      <c r="C165" s="858"/>
      <c r="D165" s="857" t="s">
        <v>1720</v>
      </c>
      <c r="E165" s="857" t="s">
        <v>717</v>
      </c>
      <c r="F165" s="861" t="s">
        <v>1721</v>
      </c>
      <c r="G165" s="857" t="s">
        <v>177</v>
      </c>
      <c r="H165" s="857"/>
      <c r="I165" s="858" t="s">
        <v>1722</v>
      </c>
      <c r="J165" s="858"/>
    </row>
    <row r="166" spans="2:10" x14ac:dyDescent="0.3">
      <c r="B166" s="858"/>
      <c r="C166" s="858"/>
      <c r="D166" s="857"/>
      <c r="E166" s="857"/>
      <c r="F166" s="861"/>
      <c r="G166" s="309" t="s">
        <v>1053</v>
      </c>
      <c r="H166" s="309" t="s">
        <v>1723</v>
      </c>
      <c r="I166" s="309" t="s">
        <v>1053</v>
      </c>
      <c r="J166" s="309" t="s">
        <v>1723</v>
      </c>
    </row>
    <row r="167" spans="2:10" x14ac:dyDescent="0.3">
      <c r="B167" s="858"/>
      <c r="C167" s="858"/>
      <c r="D167" s="858" t="s">
        <v>1724</v>
      </c>
      <c r="E167" s="859" t="s">
        <v>1725</v>
      </c>
      <c r="F167" s="310" t="s">
        <v>1726</v>
      </c>
      <c r="G167" s="312">
        <v>19</v>
      </c>
      <c r="H167" s="312" t="s">
        <v>32</v>
      </c>
      <c r="I167" s="860" t="s">
        <v>32</v>
      </c>
      <c r="J167" s="860" t="s">
        <v>32</v>
      </c>
    </row>
    <row r="168" spans="2:10" x14ac:dyDescent="0.3">
      <c r="B168" s="858"/>
      <c r="C168" s="858"/>
      <c r="D168" s="858"/>
      <c r="E168" s="859"/>
      <c r="F168" s="310" t="s">
        <v>1727</v>
      </c>
      <c r="G168" s="312"/>
      <c r="H168" s="312" t="s">
        <v>32</v>
      </c>
      <c r="I168" s="860"/>
      <c r="J168" s="860"/>
    </row>
    <row r="169" spans="2:10" x14ac:dyDescent="0.3">
      <c r="B169" s="858"/>
      <c r="C169" s="858"/>
      <c r="D169" s="858"/>
      <c r="E169" s="859"/>
      <c r="F169" s="310" t="s">
        <v>1728</v>
      </c>
      <c r="G169" s="312">
        <v>33</v>
      </c>
      <c r="H169" s="312" t="s">
        <v>32</v>
      </c>
      <c r="I169" s="860"/>
      <c r="J169" s="860"/>
    </row>
    <row r="170" spans="2:10" x14ac:dyDescent="0.3">
      <c r="B170" s="858"/>
      <c r="C170" s="858"/>
      <c r="D170" s="858"/>
      <c r="E170" s="859"/>
      <c r="F170" s="310" t="s">
        <v>1729</v>
      </c>
      <c r="G170" s="312">
        <v>22</v>
      </c>
      <c r="H170" s="312" t="s">
        <v>32</v>
      </c>
      <c r="I170" s="860"/>
      <c r="J170" s="860"/>
    </row>
    <row r="171" spans="2:10" x14ac:dyDescent="0.3">
      <c r="B171" s="858"/>
      <c r="C171" s="858"/>
      <c r="D171" s="858" t="s">
        <v>1730</v>
      </c>
      <c r="E171" s="859" t="s">
        <v>1731</v>
      </c>
      <c r="F171" s="310" t="s">
        <v>1726</v>
      </c>
      <c r="G171" s="312"/>
      <c r="H171" s="312" t="s">
        <v>32</v>
      </c>
      <c r="I171" s="860"/>
      <c r="J171" s="860"/>
    </row>
    <row r="172" spans="2:10" x14ac:dyDescent="0.3">
      <c r="B172" s="858"/>
      <c r="C172" s="858"/>
      <c r="D172" s="858"/>
      <c r="E172" s="859"/>
      <c r="F172" s="310" t="s">
        <v>1727</v>
      </c>
      <c r="G172" s="312"/>
      <c r="H172" s="312" t="s">
        <v>32</v>
      </c>
      <c r="I172" s="860"/>
      <c r="J172" s="860"/>
    </row>
    <row r="173" spans="2:10" x14ac:dyDescent="0.3">
      <c r="B173" s="858"/>
      <c r="C173" s="858"/>
      <c r="D173" s="858"/>
      <c r="E173" s="859"/>
      <c r="F173" s="310" t="s">
        <v>1728</v>
      </c>
      <c r="G173" s="312"/>
      <c r="H173" s="312" t="s">
        <v>32</v>
      </c>
      <c r="I173" s="860"/>
      <c r="J173" s="860"/>
    </row>
    <row r="174" spans="2:10" x14ac:dyDescent="0.3">
      <c r="B174" s="858"/>
      <c r="C174" s="858"/>
      <c r="D174" s="858"/>
      <c r="E174" s="859"/>
      <c r="F174" s="310" t="s">
        <v>1729</v>
      </c>
      <c r="G174" s="312"/>
      <c r="H174" s="312" t="s">
        <v>32</v>
      </c>
      <c r="I174" s="860"/>
      <c r="J174" s="860"/>
    </row>
    <row r="175" spans="2:10" x14ac:dyDescent="0.3">
      <c r="B175" s="858"/>
      <c r="C175" s="858"/>
      <c r="D175" s="858" t="s">
        <v>1732</v>
      </c>
      <c r="E175" s="859" t="s">
        <v>1725</v>
      </c>
      <c r="F175" s="310" t="s">
        <v>1733</v>
      </c>
      <c r="G175" s="312">
        <v>5</v>
      </c>
      <c r="H175" s="312" t="s">
        <v>32</v>
      </c>
      <c r="I175" s="860"/>
      <c r="J175" s="860"/>
    </row>
    <row r="176" spans="2:10" x14ac:dyDescent="0.3">
      <c r="B176" s="858"/>
      <c r="C176" s="858"/>
      <c r="D176" s="858"/>
      <c r="E176" s="859"/>
      <c r="F176" s="310" t="s">
        <v>1734</v>
      </c>
      <c r="G176" s="312"/>
      <c r="H176" s="312" t="s">
        <v>32</v>
      </c>
      <c r="I176" s="860"/>
      <c r="J176" s="860"/>
    </row>
    <row r="177" spans="2:10" x14ac:dyDescent="0.3">
      <c r="B177" s="858"/>
      <c r="C177" s="858"/>
      <c r="D177" s="858"/>
      <c r="E177" s="859"/>
      <c r="F177" s="310" t="s">
        <v>1735</v>
      </c>
      <c r="G177" s="312">
        <v>4</v>
      </c>
      <c r="H177" s="312" t="s">
        <v>32</v>
      </c>
      <c r="I177" s="860"/>
      <c r="J177" s="860"/>
    </row>
    <row r="178" spans="2:10" x14ac:dyDescent="0.3">
      <c r="B178" s="858"/>
      <c r="C178" s="858"/>
      <c r="D178" s="858"/>
      <c r="E178" s="859"/>
      <c r="F178" s="310" t="s">
        <v>1736</v>
      </c>
      <c r="G178" s="312">
        <v>1</v>
      </c>
      <c r="H178" s="312" t="s">
        <v>32</v>
      </c>
      <c r="I178" s="860"/>
      <c r="J178" s="860"/>
    </row>
    <row r="179" spans="2:10" x14ac:dyDescent="0.3">
      <c r="B179" s="858"/>
      <c r="C179" s="858"/>
      <c r="D179" s="858" t="s">
        <v>1732</v>
      </c>
      <c r="E179" s="859" t="s">
        <v>1731</v>
      </c>
      <c r="F179" s="310" t="s">
        <v>1733</v>
      </c>
      <c r="G179" s="312"/>
      <c r="H179" s="312" t="s">
        <v>32</v>
      </c>
      <c r="I179" s="860"/>
      <c r="J179" s="860"/>
    </row>
    <row r="180" spans="2:10" x14ac:dyDescent="0.3">
      <c r="B180" s="858"/>
      <c r="C180" s="858"/>
      <c r="D180" s="858"/>
      <c r="E180" s="859"/>
      <c r="F180" s="310" t="s">
        <v>1734</v>
      </c>
      <c r="G180" s="312"/>
      <c r="H180" s="312" t="s">
        <v>32</v>
      </c>
      <c r="I180" s="860"/>
      <c r="J180" s="860"/>
    </row>
    <row r="181" spans="2:10" x14ac:dyDescent="0.3">
      <c r="B181" s="858"/>
      <c r="C181" s="858"/>
      <c r="D181" s="858"/>
      <c r="E181" s="859"/>
      <c r="F181" s="310" t="s">
        <v>1735</v>
      </c>
      <c r="G181" s="312"/>
      <c r="H181" s="312" t="s">
        <v>32</v>
      </c>
      <c r="I181" s="860"/>
      <c r="J181" s="860"/>
    </row>
    <row r="182" spans="2:10" x14ac:dyDescent="0.3">
      <c r="B182" s="858"/>
      <c r="C182" s="858"/>
      <c r="D182" s="858"/>
      <c r="E182" s="859"/>
      <c r="F182" s="310" t="s">
        <v>1736</v>
      </c>
      <c r="G182" s="312"/>
      <c r="H182" s="312" t="s">
        <v>32</v>
      </c>
      <c r="I182" s="860"/>
      <c r="J182" s="860"/>
    </row>
    <row r="184" spans="2:10" x14ac:dyDescent="0.3">
      <c r="B184" s="308" t="s">
        <v>40</v>
      </c>
      <c r="C184" s="307"/>
      <c r="D184" s="307"/>
      <c r="E184" s="307"/>
      <c r="F184" s="307"/>
      <c r="G184" s="307"/>
      <c r="H184" s="307"/>
      <c r="I184" s="307"/>
      <c r="J184" s="307"/>
    </row>
    <row r="185" spans="2:10" ht="14.4" customHeight="1" x14ac:dyDescent="0.3">
      <c r="B185" s="858" t="s">
        <v>1719</v>
      </c>
      <c r="C185" s="858"/>
      <c r="D185" s="857" t="s">
        <v>1720</v>
      </c>
      <c r="E185" s="857" t="s">
        <v>717</v>
      </c>
      <c r="F185" s="861" t="s">
        <v>1721</v>
      </c>
      <c r="G185" s="857" t="s">
        <v>177</v>
      </c>
      <c r="H185" s="857"/>
      <c r="I185" s="858" t="s">
        <v>1722</v>
      </c>
      <c r="J185" s="858"/>
    </row>
    <row r="186" spans="2:10" x14ac:dyDescent="0.3">
      <c r="B186" s="858"/>
      <c r="C186" s="858"/>
      <c r="D186" s="857"/>
      <c r="E186" s="857"/>
      <c r="F186" s="861"/>
      <c r="G186" s="309" t="s">
        <v>1053</v>
      </c>
      <c r="H186" s="309" t="s">
        <v>1723</v>
      </c>
      <c r="I186" s="314" t="s">
        <v>1053</v>
      </c>
      <c r="J186" s="314" t="s">
        <v>1723</v>
      </c>
    </row>
    <row r="187" spans="2:10" x14ac:dyDescent="0.3">
      <c r="B187" s="858"/>
      <c r="C187" s="858"/>
      <c r="D187" s="858" t="s">
        <v>1724</v>
      </c>
      <c r="E187" s="859" t="s">
        <v>1725</v>
      </c>
      <c r="F187" s="310" t="s">
        <v>1726</v>
      </c>
      <c r="G187" s="312">
        <v>0</v>
      </c>
      <c r="H187" s="315">
        <v>6</v>
      </c>
      <c r="I187" s="311">
        <v>0</v>
      </c>
      <c r="J187" s="311">
        <v>334365805</v>
      </c>
    </row>
    <row r="188" spans="2:10" x14ac:dyDescent="0.3">
      <c r="B188" s="858"/>
      <c r="C188" s="858"/>
      <c r="D188" s="858"/>
      <c r="E188" s="859"/>
      <c r="F188" s="310" t="s">
        <v>1727</v>
      </c>
      <c r="G188" s="312">
        <v>2</v>
      </c>
      <c r="H188" s="315">
        <v>0</v>
      </c>
      <c r="I188" s="311">
        <v>24071466</v>
      </c>
      <c r="J188" s="311"/>
    </row>
    <row r="189" spans="2:10" x14ac:dyDescent="0.3">
      <c r="B189" s="858"/>
      <c r="C189" s="858"/>
      <c r="D189" s="858"/>
      <c r="E189" s="859"/>
      <c r="F189" s="310" t="s">
        <v>1728</v>
      </c>
      <c r="G189" s="312"/>
      <c r="H189" s="315"/>
      <c r="I189" s="311"/>
      <c r="J189" s="311"/>
    </row>
    <row r="190" spans="2:10" x14ac:dyDescent="0.3">
      <c r="B190" s="858"/>
      <c r="C190" s="858"/>
      <c r="D190" s="858"/>
      <c r="E190" s="859"/>
      <c r="F190" s="310" t="s">
        <v>1729</v>
      </c>
      <c r="G190" s="312">
        <v>1</v>
      </c>
      <c r="H190" s="315">
        <v>0</v>
      </c>
      <c r="I190" s="311">
        <v>5499871</v>
      </c>
      <c r="J190" s="311"/>
    </row>
    <row r="191" spans="2:10" x14ac:dyDescent="0.3">
      <c r="B191" s="858"/>
      <c r="C191" s="858"/>
      <c r="D191" s="858" t="s">
        <v>1730</v>
      </c>
      <c r="E191" s="859" t="s">
        <v>1731</v>
      </c>
      <c r="F191" s="310" t="s">
        <v>1726</v>
      </c>
      <c r="G191" s="312"/>
      <c r="H191" s="315"/>
      <c r="I191" s="311"/>
      <c r="J191" s="311"/>
    </row>
    <row r="192" spans="2:10" x14ac:dyDescent="0.3">
      <c r="B192" s="858"/>
      <c r="C192" s="858"/>
      <c r="D192" s="858"/>
      <c r="E192" s="859"/>
      <c r="F192" s="310" t="s">
        <v>1727</v>
      </c>
      <c r="G192" s="312"/>
      <c r="H192" s="315"/>
      <c r="I192" s="311"/>
      <c r="J192" s="311"/>
    </row>
    <row r="193" spans="2:10" x14ac:dyDescent="0.3">
      <c r="B193" s="858"/>
      <c r="C193" s="858"/>
      <c r="D193" s="858"/>
      <c r="E193" s="859"/>
      <c r="F193" s="310" t="s">
        <v>1728</v>
      </c>
      <c r="G193" s="312"/>
      <c r="H193" s="315"/>
      <c r="I193" s="311"/>
      <c r="J193" s="311"/>
    </row>
    <row r="194" spans="2:10" x14ac:dyDescent="0.3">
      <c r="B194" s="858"/>
      <c r="C194" s="858"/>
      <c r="D194" s="858"/>
      <c r="E194" s="859"/>
      <c r="F194" s="310" t="s">
        <v>1729</v>
      </c>
      <c r="G194" s="312"/>
      <c r="H194" s="315"/>
      <c r="I194" s="311"/>
      <c r="J194" s="311"/>
    </row>
    <row r="195" spans="2:10" x14ac:dyDescent="0.3">
      <c r="B195" s="858"/>
      <c r="C195" s="858"/>
      <c r="D195" s="858" t="s">
        <v>1732</v>
      </c>
      <c r="E195" s="859" t="s">
        <v>1725</v>
      </c>
      <c r="F195" s="310" t="s">
        <v>1733</v>
      </c>
      <c r="G195" s="312"/>
      <c r="H195" s="315"/>
      <c r="I195" s="311"/>
      <c r="J195" s="311"/>
    </row>
    <row r="196" spans="2:10" x14ac:dyDescent="0.3">
      <c r="B196" s="858"/>
      <c r="C196" s="858"/>
      <c r="D196" s="858"/>
      <c r="E196" s="859"/>
      <c r="F196" s="310" t="s">
        <v>1734</v>
      </c>
      <c r="G196" s="312">
        <v>1</v>
      </c>
      <c r="H196" s="315"/>
      <c r="I196" s="311">
        <v>7619951</v>
      </c>
      <c r="J196" s="311"/>
    </row>
    <row r="197" spans="2:10" x14ac:dyDescent="0.3">
      <c r="B197" s="858"/>
      <c r="C197" s="858"/>
      <c r="D197" s="858"/>
      <c r="E197" s="859"/>
      <c r="F197" s="310" t="s">
        <v>1735</v>
      </c>
      <c r="G197" s="312"/>
      <c r="H197" s="315"/>
      <c r="I197" s="311"/>
      <c r="J197" s="311"/>
    </row>
    <row r="198" spans="2:10" x14ac:dyDescent="0.3">
      <c r="B198" s="858"/>
      <c r="C198" s="858"/>
      <c r="D198" s="858"/>
      <c r="E198" s="859"/>
      <c r="F198" s="310" t="s">
        <v>1736</v>
      </c>
      <c r="G198" s="312"/>
      <c r="H198" s="315"/>
      <c r="I198" s="311"/>
      <c r="J198" s="311"/>
    </row>
    <row r="199" spans="2:10" x14ac:dyDescent="0.3">
      <c r="B199" s="858"/>
      <c r="C199" s="858"/>
      <c r="D199" s="858" t="s">
        <v>1732</v>
      </c>
      <c r="E199" s="859" t="s">
        <v>1731</v>
      </c>
      <c r="F199" s="310" t="s">
        <v>1733</v>
      </c>
      <c r="G199" s="312"/>
      <c r="H199" s="315"/>
      <c r="I199" s="311"/>
      <c r="J199" s="311"/>
    </row>
    <row r="200" spans="2:10" x14ac:dyDescent="0.3">
      <c r="B200" s="858"/>
      <c r="C200" s="858"/>
      <c r="D200" s="858"/>
      <c r="E200" s="859"/>
      <c r="F200" s="310" t="s">
        <v>1734</v>
      </c>
      <c r="G200" s="312"/>
      <c r="H200" s="315"/>
      <c r="I200" s="311"/>
      <c r="J200" s="311"/>
    </row>
    <row r="201" spans="2:10" x14ac:dyDescent="0.3">
      <c r="B201" s="858"/>
      <c r="C201" s="858"/>
      <c r="D201" s="858"/>
      <c r="E201" s="859"/>
      <c r="F201" s="310" t="s">
        <v>1735</v>
      </c>
      <c r="G201" s="312"/>
      <c r="H201" s="315"/>
      <c r="I201" s="311"/>
      <c r="J201" s="311"/>
    </row>
    <row r="202" spans="2:10" x14ac:dyDescent="0.3">
      <c r="B202" s="858"/>
      <c r="C202" s="858"/>
      <c r="D202" s="858"/>
      <c r="E202" s="859"/>
      <c r="F202" s="310" t="s">
        <v>1736</v>
      </c>
      <c r="G202" s="312"/>
      <c r="H202" s="315"/>
      <c r="I202" s="311"/>
      <c r="J202" s="311"/>
    </row>
    <row r="204" spans="2:10" x14ac:dyDescent="0.3">
      <c r="B204" s="308" t="s">
        <v>43</v>
      </c>
      <c r="C204" s="307"/>
      <c r="D204" s="307"/>
      <c r="E204" s="307"/>
      <c r="F204" s="307"/>
      <c r="G204" s="307"/>
      <c r="H204" s="307"/>
      <c r="I204" s="307"/>
      <c r="J204" s="307"/>
    </row>
    <row r="205" spans="2:10" ht="14.4" customHeight="1" x14ac:dyDescent="0.3">
      <c r="B205" s="858" t="s">
        <v>1719</v>
      </c>
      <c r="C205" s="858"/>
      <c r="D205" s="857" t="s">
        <v>1720</v>
      </c>
      <c r="E205" s="857" t="s">
        <v>717</v>
      </c>
      <c r="F205" s="861" t="s">
        <v>1721</v>
      </c>
      <c r="G205" s="857" t="s">
        <v>177</v>
      </c>
      <c r="H205" s="857"/>
      <c r="I205" s="858" t="s">
        <v>1722</v>
      </c>
      <c r="J205" s="858"/>
    </row>
    <row r="206" spans="2:10" x14ac:dyDescent="0.3">
      <c r="B206" s="858"/>
      <c r="C206" s="858"/>
      <c r="D206" s="857"/>
      <c r="E206" s="857"/>
      <c r="F206" s="861"/>
      <c r="G206" s="309" t="s">
        <v>1053</v>
      </c>
      <c r="H206" s="309" t="s">
        <v>1723</v>
      </c>
      <c r="I206" s="314" t="s">
        <v>1053</v>
      </c>
      <c r="J206" s="314" t="s">
        <v>1723</v>
      </c>
    </row>
    <row r="207" spans="2:10" x14ac:dyDescent="0.3">
      <c r="B207" s="858"/>
      <c r="C207" s="858"/>
      <c r="D207" s="858" t="s">
        <v>1724</v>
      </c>
      <c r="E207" s="859" t="s">
        <v>1725</v>
      </c>
      <c r="F207" s="310" t="s">
        <v>1726</v>
      </c>
      <c r="G207" s="312">
        <v>1</v>
      </c>
      <c r="H207" s="312">
        <v>1</v>
      </c>
      <c r="I207" s="311">
        <v>373704.64038800501</v>
      </c>
      <c r="J207" s="311">
        <v>194159.46159116502</v>
      </c>
    </row>
    <row r="208" spans="2:10" x14ac:dyDescent="0.3">
      <c r="B208" s="858"/>
      <c r="C208" s="858"/>
      <c r="D208" s="858"/>
      <c r="E208" s="859"/>
      <c r="F208" s="310" t="s">
        <v>1727</v>
      </c>
      <c r="G208" s="312"/>
      <c r="H208" s="312"/>
      <c r="I208" s="311"/>
      <c r="J208" s="311"/>
    </row>
    <row r="209" spans="2:10" x14ac:dyDescent="0.3">
      <c r="B209" s="858"/>
      <c r="C209" s="858"/>
      <c r="D209" s="858"/>
      <c r="E209" s="859"/>
      <c r="F209" s="310" t="s">
        <v>1728</v>
      </c>
      <c r="G209" s="312"/>
      <c r="H209" s="312"/>
      <c r="I209" s="311"/>
      <c r="J209" s="311"/>
    </row>
    <row r="210" spans="2:10" x14ac:dyDescent="0.3">
      <c r="B210" s="858"/>
      <c r="C210" s="858"/>
      <c r="D210" s="858"/>
      <c r="E210" s="859"/>
      <c r="F210" s="310" t="s">
        <v>1729</v>
      </c>
      <c r="G210" s="312"/>
      <c r="H210" s="312"/>
      <c r="I210" s="311"/>
      <c r="J210" s="311"/>
    </row>
    <row r="211" spans="2:10" x14ac:dyDescent="0.3">
      <c r="B211" s="858"/>
      <c r="C211" s="858"/>
      <c r="D211" s="858" t="s">
        <v>1730</v>
      </c>
      <c r="E211" s="859" t="s">
        <v>1731</v>
      </c>
      <c r="F211" s="310" t="s">
        <v>1726</v>
      </c>
      <c r="G211" s="312"/>
      <c r="H211" s="312"/>
      <c r="I211" s="311"/>
      <c r="J211" s="311"/>
    </row>
    <row r="212" spans="2:10" x14ac:dyDescent="0.3">
      <c r="B212" s="858"/>
      <c r="C212" s="858"/>
      <c r="D212" s="858"/>
      <c r="E212" s="859"/>
      <c r="F212" s="310" t="s">
        <v>1727</v>
      </c>
      <c r="G212" s="312"/>
      <c r="H212" s="312"/>
      <c r="I212" s="311"/>
      <c r="J212" s="311"/>
    </row>
    <row r="213" spans="2:10" x14ac:dyDescent="0.3">
      <c r="B213" s="858"/>
      <c r="C213" s="858"/>
      <c r="D213" s="858"/>
      <c r="E213" s="859"/>
      <c r="F213" s="310" t="s">
        <v>1728</v>
      </c>
      <c r="G213" s="312"/>
      <c r="H213" s="312"/>
      <c r="I213" s="311"/>
      <c r="J213" s="311"/>
    </row>
    <row r="214" spans="2:10" x14ac:dyDescent="0.3">
      <c r="B214" s="858"/>
      <c r="C214" s="858"/>
      <c r="D214" s="858"/>
      <c r="E214" s="859"/>
      <c r="F214" s="310" t="s">
        <v>1729</v>
      </c>
      <c r="G214" s="312"/>
      <c r="H214" s="312"/>
      <c r="I214" s="311"/>
      <c r="J214" s="311"/>
    </row>
    <row r="215" spans="2:10" x14ac:dyDescent="0.3">
      <c r="B215" s="858"/>
      <c r="C215" s="858"/>
      <c r="D215" s="858" t="s">
        <v>1732</v>
      </c>
      <c r="E215" s="859" t="s">
        <v>1725</v>
      </c>
      <c r="F215" s="310" t="s">
        <v>1733</v>
      </c>
      <c r="G215" s="312"/>
      <c r="H215" s="312"/>
      <c r="I215" s="311"/>
      <c r="J215" s="311"/>
    </row>
    <row r="216" spans="2:10" x14ac:dyDescent="0.3">
      <c r="B216" s="858"/>
      <c r="C216" s="858"/>
      <c r="D216" s="858"/>
      <c r="E216" s="859"/>
      <c r="F216" s="310" t="s">
        <v>1734</v>
      </c>
      <c r="G216" s="312"/>
      <c r="H216" s="312"/>
      <c r="I216" s="311"/>
      <c r="J216" s="311"/>
    </row>
    <row r="217" spans="2:10" x14ac:dyDescent="0.3">
      <c r="B217" s="858"/>
      <c r="C217" s="858"/>
      <c r="D217" s="858"/>
      <c r="E217" s="859"/>
      <c r="F217" s="310" t="s">
        <v>1735</v>
      </c>
      <c r="G217" s="312">
        <v>1</v>
      </c>
      <c r="H217" s="312"/>
      <c r="I217" s="311">
        <v>19335.318020829902</v>
      </c>
      <c r="J217" s="311"/>
    </row>
    <row r="218" spans="2:10" x14ac:dyDescent="0.3">
      <c r="B218" s="858"/>
      <c r="C218" s="858"/>
      <c r="D218" s="858"/>
      <c r="E218" s="859"/>
      <c r="F218" s="310" t="s">
        <v>1736</v>
      </c>
      <c r="G218" s="312"/>
      <c r="H218" s="312"/>
      <c r="I218" s="311"/>
      <c r="J218" s="311"/>
    </row>
    <row r="219" spans="2:10" x14ac:dyDescent="0.3">
      <c r="B219" s="858"/>
      <c r="C219" s="858"/>
      <c r="D219" s="858" t="s">
        <v>1732</v>
      </c>
      <c r="E219" s="859" t="s">
        <v>1731</v>
      </c>
      <c r="F219" s="310" t="s">
        <v>1733</v>
      </c>
      <c r="G219" s="312"/>
      <c r="H219" s="312"/>
      <c r="I219" s="311"/>
      <c r="J219" s="311"/>
    </row>
    <row r="220" spans="2:10" x14ac:dyDescent="0.3">
      <c r="B220" s="858"/>
      <c r="C220" s="858"/>
      <c r="D220" s="858"/>
      <c r="E220" s="859"/>
      <c r="F220" s="310" t="s">
        <v>1734</v>
      </c>
      <c r="G220" s="312"/>
      <c r="H220" s="312"/>
      <c r="I220" s="311"/>
      <c r="J220" s="311"/>
    </row>
    <row r="221" spans="2:10" x14ac:dyDescent="0.3">
      <c r="B221" s="858"/>
      <c r="C221" s="858"/>
      <c r="D221" s="858"/>
      <c r="E221" s="859"/>
      <c r="F221" s="310" t="s">
        <v>1735</v>
      </c>
      <c r="G221" s="312"/>
      <c r="H221" s="312"/>
      <c r="I221" s="311"/>
      <c r="J221" s="311"/>
    </row>
    <row r="222" spans="2:10" x14ac:dyDescent="0.3">
      <c r="B222" s="858"/>
      <c r="C222" s="858"/>
      <c r="D222" s="858"/>
      <c r="E222" s="859"/>
      <c r="F222" s="310" t="s">
        <v>1736</v>
      </c>
      <c r="G222" s="312"/>
      <c r="H222" s="312"/>
      <c r="I222" s="311"/>
      <c r="J222" s="311"/>
    </row>
    <row r="224" spans="2:10" x14ac:dyDescent="0.3">
      <c r="B224" s="308" t="s">
        <v>46</v>
      </c>
      <c r="C224" s="307"/>
      <c r="D224" s="307"/>
      <c r="E224" s="307"/>
      <c r="F224" s="307"/>
      <c r="G224" s="307"/>
      <c r="H224" s="307"/>
      <c r="I224" s="307"/>
      <c r="J224" s="307"/>
    </row>
    <row r="225" spans="2:10" ht="26.4" customHeight="1" x14ac:dyDescent="0.3">
      <c r="B225" s="858" t="s">
        <v>1719</v>
      </c>
      <c r="C225" s="858"/>
      <c r="D225" s="857" t="s">
        <v>1720</v>
      </c>
      <c r="E225" s="857" t="s">
        <v>717</v>
      </c>
      <c r="F225" s="861" t="s">
        <v>1721</v>
      </c>
      <c r="G225" s="857" t="s">
        <v>177</v>
      </c>
      <c r="H225" s="857"/>
      <c r="I225" s="858" t="s">
        <v>1722</v>
      </c>
      <c r="J225" s="858"/>
    </row>
    <row r="226" spans="2:10" x14ac:dyDescent="0.3">
      <c r="B226" s="858"/>
      <c r="C226" s="858"/>
      <c r="D226" s="857"/>
      <c r="E226" s="857"/>
      <c r="F226" s="861"/>
      <c r="G226" s="309" t="s">
        <v>1053</v>
      </c>
      <c r="H226" s="309" t="s">
        <v>1723</v>
      </c>
      <c r="I226" s="309" t="s">
        <v>1053</v>
      </c>
      <c r="J226" s="309" t="s">
        <v>1723</v>
      </c>
    </row>
    <row r="227" spans="2:10" x14ac:dyDescent="0.3">
      <c r="B227" s="858"/>
      <c r="C227" s="858"/>
      <c r="D227" s="858" t="s">
        <v>1724</v>
      </c>
      <c r="E227" s="859" t="s">
        <v>1725</v>
      </c>
      <c r="F227" s="310" t="s">
        <v>1726</v>
      </c>
      <c r="G227" s="312" t="s">
        <v>32</v>
      </c>
      <c r="H227" s="312" t="s">
        <v>32</v>
      </c>
      <c r="I227" s="860" t="s">
        <v>32</v>
      </c>
      <c r="J227" s="860" t="s">
        <v>32</v>
      </c>
    </row>
    <row r="228" spans="2:10" x14ac:dyDescent="0.3">
      <c r="B228" s="858"/>
      <c r="C228" s="858"/>
      <c r="D228" s="858"/>
      <c r="E228" s="859"/>
      <c r="F228" s="310" t="s">
        <v>1727</v>
      </c>
      <c r="G228" s="312" t="s">
        <v>32</v>
      </c>
      <c r="H228" s="312" t="s">
        <v>32</v>
      </c>
      <c r="I228" s="860"/>
      <c r="J228" s="860"/>
    </row>
    <row r="229" spans="2:10" x14ac:dyDescent="0.3">
      <c r="B229" s="858"/>
      <c r="C229" s="858"/>
      <c r="D229" s="858"/>
      <c r="E229" s="859"/>
      <c r="F229" s="310" t="s">
        <v>1728</v>
      </c>
      <c r="G229" s="312" t="s">
        <v>32</v>
      </c>
      <c r="H229" s="312" t="s">
        <v>32</v>
      </c>
      <c r="I229" s="860"/>
      <c r="J229" s="860"/>
    </row>
    <row r="230" spans="2:10" x14ac:dyDescent="0.3">
      <c r="B230" s="858"/>
      <c r="C230" s="858"/>
      <c r="D230" s="858"/>
      <c r="E230" s="859"/>
      <c r="F230" s="310" t="s">
        <v>1729</v>
      </c>
      <c r="G230" s="312" t="s">
        <v>32</v>
      </c>
      <c r="H230" s="312" t="s">
        <v>32</v>
      </c>
      <c r="I230" s="860"/>
      <c r="J230" s="860"/>
    </row>
    <row r="231" spans="2:10" x14ac:dyDescent="0.3">
      <c r="B231" s="858"/>
      <c r="C231" s="858"/>
      <c r="D231" s="858" t="s">
        <v>1730</v>
      </c>
      <c r="E231" s="859" t="s">
        <v>1731</v>
      </c>
      <c r="F231" s="310" t="s">
        <v>1726</v>
      </c>
      <c r="G231" s="312" t="s">
        <v>32</v>
      </c>
      <c r="H231" s="312" t="s">
        <v>32</v>
      </c>
      <c r="I231" s="860"/>
      <c r="J231" s="860"/>
    </row>
    <row r="232" spans="2:10" x14ac:dyDescent="0.3">
      <c r="B232" s="858"/>
      <c r="C232" s="858"/>
      <c r="D232" s="858"/>
      <c r="E232" s="859"/>
      <c r="F232" s="310" t="s">
        <v>1727</v>
      </c>
      <c r="G232" s="312" t="s">
        <v>32</v>
      </c>
      <c r="H232" s="312" t="s">
        <v>32</v>
      </c>
      <c r="I232" s="860"/>
      <c r="J232" s="860"/>
    </row>
    <row r="233" spans="2:10" x14ac:dyDescent="0.3">
      <c r="B233" s="858"/>
      <c r="C233" s="858"/>
      <c r="D233" s="858"/>
      <c r="E233" s="859"/>
      <c r="F233" s="310" t="s">
        <v>1728</v>
      </c>
      <c r="G233" s="312" t="s">
        <v>32</v>
      </c>
      <c r="H233" s="312" t="s">
        <v>32</v>
      </c>
      <c r="I233" s="860"/>
      <c r="J233" s="860"/>
    </row>
    <row r="234" spans="2:10" x14ac:dyDescent="0.3">
      <c r="B234" s="858"/>
      <c r="C234" s="858"/>
      <c r="D234" s="858"/>
      <c r="E234" s="859"/>
      <c r="F234" s="310" t="s">
        <v>1729</v>
      </c>
      <c r="G234" s="312" t="s">
        <v>32</v>
      </c>
      <c r="H234" s="312" t="s">
        <v>32</v>
      </c>
      <c r="I234" s="860"/>
      <c r="J234" s="860"/>
    </row>
    <row r="235" spans="2:10" x14ac:dyDescent="0.3">
      <c r="B235" s="858"/>
      <c r="C235" s="858"/>
      <c r="D235" s="858" t="s">
        <v>1732</v>
      </c>
      <c r="E235" s="859" t="s">
        <v>1725</v>
      </c>
      <c r="F235" s="310" t="s">
        <v>1733</v>
      </c>
      <c r="G235" s="312" t="s">
        <v>32</v>
      </c>
      <c r="H235" s="312" t="s">
        <v>32</v>
      </c>
      <c r="I235" s="860"/>
      <c r="J235" s="860"/>
    </row>
    <row r="236" spans="2:10" x14ac:dyDescent="0.3">
      <c r="B236" s="858"/>
      <c r="C236" s="858"/>
      <c r="D236" s="858"/>
      <c r="E236" s="859"/>
      <c r="F236" s="310" t="s">
        <v>1734</v>
      </c>
      <c r="G236" s="312" t="s">
        <v>32</v>
      </c>
      <c r="H236" s="312" t="s">
        <v>32</v>
      </c>
      <c r="I236" s="860"/>
      <c r="J236" s="860"/>
    </row>
    <row r="237" spans="2:10" x14ac:dyDescent="0.3">
      <c r="B237" s="858"/>
      <c r="C237" s="858"/>
      <c r="D237" s="858"/>
      <c r="E237" s="859"/>
      <c r="F237" s="310" t="s">
        <v>1735</v>
      </c>
      <c r="G237" s="312" t="s">
        <v>32</v>
      </c>
      <c r="H237" s="312" t="s">
        <v>32</v>
      </c>
      <c r="I237" s="860"/>
      <c r="J237" s="860"/>
    </row>
    <row r="238" spans="2:10" x14ac:dyDescent="0.3">
      <c r="B238" s="858"/>
      <c r="C238" s="858"/>
      <c r="D238" s="858"/>
      <c r="E238" s="859"/>
      <c r="F238" s="310" t="s">
        <v>1736</v>
      </c>
      <c r="G238" s="312" t="s">
        <v>32</v>
      </c>
      <c r="H238" s="312" t="s">
        <v>32</v>
      </c>
      <c r="I238" s="860"/>
      <c r="J238" s="860"/>
    </row>
    <row r="239" spans="2:10" x14ac:dyDescent="0.3">
      <c r="B239" s="858"/>
      <c r="C239" s="858"/>
      <c r="D239" s="858" t="s">
        <v>1732</v>
      </c>
      <c r="E239" s="859" t="s">
        <v>1731</v>
      </c>
      <c r="F239" s="310" t="s">
        <v>1733</v>
      </c>
      <c r="G239" s="312" t="s">
        <v>32</v>
      </c>
      <c r="H239" s="312" t="s">
        <v>32</v>
      </c>
      <c r="I239" s="860"/>
      <c r="J239" s="860"/>
    </row>
    <row r="240" spans="2:10" x14ac:dyDescent="0.3">
      <c r="B240" s="858"/>
      <c r="C240" s="858"/>
      <c r="D240" s="858"/>
      <c r="E240" s="859"/>
      <c r="F240" s="310" t="s">
        <v>1734</v>
      </c>
      <c r="G240" s="312" t="s">
        <v>32</v>
      </c>
      <c r="H240" s="312" t="s">
        <v>32</v>
      </c>
      <c r="I240" s="860"/>
      <c r="J240" s="860"/>
    </row>
    <row r="241" spans="2:10" x14ac:dyDescent="0.3">
      <c r="B241" s="858"/>
      <c r="C241" s="858"/>
      <c r="D241" s="858"/>
      <c r="E241" s="859"/>
      <c r="F241" s="310" t="s">
        <v>1735</v>
      </c>
      <c r="G241" s="312" t="s">
        <v>32</v>
      </c>
      <c r="H241" s="312" t="s">
        <v>32</v>
      </c>
      <c r="I241" s="860"/>
      <c r="J241" s="860"/>
    </row>
    <row r="242" spans="2:10" x14ac:dyDescent="0.3">
      <c r="B242" s="858"/>
      <c r="C242" s="858"/>
      <c r="D242" s="858"/>
      <c r="E242" s="859"/>
      <c r="F242" s="310" t="s">
        <v>1736</v>
      </c>
      <c r="G242" s="312" t="s">
        <v>32</v>
      </c>
      <c r="H242" s="312" t="s">
        <v>32</v>
      </c>
      <c r="I242" s="860"/>
      <c r="J242" s="860"/>
    </row>
  </sheetData>
  <mergeCells count="184">
    <mergeCell ref="I225:J225"/>
    <mergeCell ref="D227:D230"/>
    <mergeCell ref="E227:E230"/>
    <mergeCell ref="I227:I242"/>
    <mergeCell ref="J227:J242"/>
    <mergeCell ref="D231:D234"/>
    <mergeCell ref="E231:E234"/>
    <mergeCell ref="D235:D238"/>
    <mergeCell ref="E235:E238"/>
    <mergeCell ref="D239:D242"/>
    <mergeCell ref="E219:E222"/>
    <mergeCell ref="B225:C242"/>
    <mergeCell ref="D225:D226"/>
    <mergeCell ref="E225:E226"/>
    <mergeCell ref="F225:F226"/>
    <mergeCell ref="G225:H225"/>
    <mergeCell ref="E239:E242"/>
    <mergeCell ref="F205:F206"/>
    <mergeCell ref="G205:H205"/>
    <mergeCell ref="B205:C222"/>
    <mergeCell ref="D215:D218"/>
    <mergeCell ref="E215:E218"/>
    <mergeCell ref="D219:D222"/>
    <mergeCell ref="I205:J205"/>
    <mergeCell ref="D207:D210"/>
    <mergeCell ref="E207:E210"/>
    <mergeCell ref="D211:D214"/>
    <mergeCell ref="E211:E214"/>
    <mergeCell ref="D195:D198"/>
    <mergeCell ref="E195:E198"/>
    <mergeCell ref="D199:D202"/>
    <mergeCell ref="E199:E202"/>
    <mergeCell ref="D205:D206"/>
    <mergeCell ref="E205:E206"/>
    <mergeCell ref="B185:C202"/>
    <mergeCell ref="D185:D186"/>
    <mergeCell ref="E185:E186"/>
    <mergeCell ref="F185:F186"/>
    <mergeCell ref="G185:H185"/>
    <mergeCell ref="I185:J185"/>
    <mergeCell ref="D187:D190"/>
    <mergeCell ref="E187:E190"/>
    <mergeCell ref="D191:D194"/>
    <mergeCell ref="E191:E194"/>
    <mergeCell ref="F165:F166"/>
    <mergeCell ref="G165:H165"/>
    <mergeCell ref="I165:J165"/>
    <mergeCell ref="D167:D170"/>
    <mergeCell ref="E167:E170"/>
    <mergeCell ref="I167:I182"/>
    <mergeCell ref="J167:J182"/>
    <mergeCell ref="D171:D174"/>
    <mergeCell ref="E171:E174"/>
    <mergeCell ref="D175:D178"/>
    <mergeCell ref="D155:D158"/>
    <mergeCell ref="E155:E158"/>
    <mergeCell ref="D159:D162"/>
    <mergeCell ref="E159:E162"/>
    <mergeCell ref="B165:C182"/>
    <mergeCell ref="D165:D166"/>
    <mergeCell ref="E165:E166"/>
    <mergeCell ref="E175:E178"/>
    <mergeCell ref="D179:D182"/>
    <mergeCell ref="E179:E182"/>
    <mergeCell ref="B145:C162"/>
    <mergeCell ref="D145:D146"/>
    <mergeCell ref="E145:E146"/>
    <mergeCell ref="F145:F146"/>
    <mergeCell ref="G145:H145"/>
    <mergeCell ref="I145:J145"/>
    <mergeCell ref="D147:D150"/>
    <mergeCell ref="E147:E150"/>
    <mergeCell ref="D151:D154"/>
    <mergeCell ref="E151:E154"/>
    <mergeCell ref="F125:F126"/>
    <mergeCell ref="G125:H125"/>
    <mergeCell ref="I125:J125"/>
    <mergeCell ref="D127:D130"/>
    <mergeCell ref="E127:E130"/>
    <mergeCell ref="I127:I142"/>
    <mergeCell ref="J127:J142"/>
    <mergeCell ref="D131:D134"/>
    <mergeCell ref="E131:E134"/>
    <mergeCell ref="D135:D138"/>
    <mergeCell ref="D115:D118"/>
    <mergeCell ref="E115:E118"/>
    <mergeCell ref="D119:D122"/>
    <mergeCell ref="E119:E122"/>
    <mergeCell ref="B125:C142"/>
    <mergeCell ref="D125:D126"/>
    <mergeCell ref="E125:E126"/>
    <mergeCell ref="E135:E138"/>
    <mergeCell ref="D139:D142"/>
    <mergeCell ref="E139:E142"/>
    <mergeCell ref="B105:C122"/>
    <mergeCell ref="D105:D106"/>
    <mergeCell ref="E105:E106"/>
    <mergeCell ref="F105:F106"/>
    <mergeCell ref="G105:H105"/>
    <mergeCell ref="I105:J105"/>
    <mergeCell ref="D107:D110"/>
    <mergeCell ref="E107:E110"/>
    <mergeCell ref="D111:D114"/>
    <mergeCell ref="E111:E114"/>
    <mergeCell ref="D91:D94"/>
    <mergeCell ref="E91:E94"/>
    <mergeCell ref="D95:D98"/>
    <mergeCell ref="E95:E98"/>
    <mergeCell ref="D99:D102"/>
    <mergeCell ref="E99:E102"/>
    <mergeCell ref="J87:J102"/>
    <mergeCell ref="F65:F66"/>
    <mergeCell ref="G65:H65"/>
    <mergeCell ref="I65:J65"/>
    <mergeCell ref="D67:D70"/>
    <mergeCell ref="E67:E70"/>
    <mergeCell ref="D79:D82"/>
    <mergeCell ref="E79:E82"/>
    <mergeCell ref="D71:D74"/>
    <mergeCell ref="E71:E74"/>
    <mergeCell ref="D75:D78"/>
    <mergeCell ref="E75:E78"/>
    <mergeCell ref="B65:C82"/>
    <mergeCell ref="D65:D66"/>
    <mergeCell ref="E65:E66"/>
    <mergeCell ref="B85:C102"/>
    <mergeCell ref="D85:D86"/>
    <mergeCell ref="E85:E86"/>
    <mergeCell ref="G45:H45"/>
    <mergeCell ref="I45:J45"/>
    <mergeCell ref="D47:D50"/>
    <mergeCell ref="E47:E50"/>
    <mergeCell ref="I47:I62"/>
    <mergeCell ref="J47:J62"/>
    <mergeCell ref="D51:D54"/>
    <mergeCell ref="E51:E54"/>
    <mergeCell ref="D55:D58"/>
    <mergeCell ref="E55:E58"/>
    <mergeCell ref="D59:D62"/>
    <mergeCell ref="E59:E62"/>
    <mergeCell ref="F85:F86"/>
    <mergeCell ref="G85:H85"/>
    <mergeCell ref="I85:J85"/>
    <mergeCell ref="D87:D90"/>
    <mergeCell ref="E87:E90"/>
    <mergeCell ref="I87:I102"/>
    <mergeCell ref="G25:H25"/>
    <mergeCell ref="I25:J25"/>
    <mergeCell ref="D27:D30"/>
    <mergeCell ref="E27:E30"/>
    <mergeCell ref="I27:I42"/>
    <mergeCell ref="J27:J42"/>
    <mergeCell ref="D35:D38"/>
    <mergeCell ref="E35:E38"/>
    <mergeCell ref="D39:D42"/>
    <mergeCell ref="E39:E42"/>
    <mergeCell ref="D31:D34"/>
    <mergeCell ref="E31:E34"/>
    <mergeCell ref="B25:C42"/>
    <mergeCell ref="D25:D26"/>
    <mergeCell ref="E25:E26"/>
    <mergeCell ref="B45:C62"/>
    <mergeCell ref="D45:D46"/>
    <mergeCell ref="E45:E46"/>
    <mergeCell ref="F45:F46"/>
    <mergeCell ref="B5:C22"/>
    <mergeCell ref="D5:D6"/>
    <mergeCell ref="E5:E6"/>
    <mergeCell ref="F5:F6"/>
    <mergeCell ref="F25:F26"/>
    <mergeCell ref="G5:H5"/>
    <mergeCell ref="I5:J5"/>
    <mergeCell ref="D7:D10"/>
    <mergeCell ref="E7:E10"/>
    <mergeCell ref="G7:G14"/>
    <mergeCell ref="I7:I22"/>
    <mergeCell ref="J7:J22"/>
    <mergeCell ref="D11:D14"/>
    <mergeCell ref="E11:E14"/>
    <mergeCell ref="D15:D18"/>
    <mergeCell ref="E15:E18"/>
    <mergeCell ref="G15:G22"/>
    <mergeCell ref="D19:D22"/>
    <mergeCell ref="E19:E22"/>
  </mergeCells>
  <pageMargins left="0.70000000000000007" right="0.70000000000000007" top="0.75" bottom="0.75" header="0.30000000000000004" footer="0.3000000000000000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J82"/>
  <sheetViews>
    <sheetView zoomScale="70" zoomScaleNormal="70" workbookViewId="0">
      <selection activeCell="G27" sqref="G27:G30"/>
    </sheetView>
  </sheetViews>
  <sheetFormatPr baseColWidth="10" defaultColWidth="15.6640625" defaultRowHeight="14.4" x14ac:dyDescent="0.3"/>
  <cols>
    <col min="1" max="5" width="15.6640625" style="317" customWidth="1"/>
    <col min="6" max="6" width="48.44140625" style="317" customWidth="1"/>
    <col min="7" max="7" width="15.6640625" style="317" customWidth="1"/>
    <col min="8" max="16384" width="15.6640625" style="317"/>
  </cols>
  <sheetData>
    <row r="2" spans="2:10" ht="16.2" x14ac:dyDescent="0.3">
      <c r="B2" s="454" t="s">
        <v>2548</v>
      </c>
      <c r="C2" s="319"/>
      <c r="D2" s="319"/>
      <c r="E2" s="319"/>
      <c r="F2" s="319"/>
      <c r="G2" s="319"/>
      <c r="H2" s="319"/>
      <c r="I2" s="319"/>
      <c r="J2" s="319"/>
    </row>
    <row r="3" spans="2:10" x14ac:dyDescent="0.3">
      <c r="B3" s="319"/>
      <c r="C3" s="319"/>
      <c r="D3" s="319"/>
      <c r="E3" s="319"/>
      <c r="F3" s="319"/>
      <c r="G3" s="319"/>
      <c r="H3" s="319"/>
      <c r="I3" s="319"/>
      <c r="J3" s="319"/>
    </row>
    <row r="4" spans="2:10" x14ac:dyDescent="0.3">
      <c r="B4" s="320" t="s">
        <v>48</v>
      </c>
      <c r="C4" s="319"/>
      <c r="D4" s="319"/>
      <c r="E4" s="319"/>
      <c r="F4" s="319"/>
      <c r="G4" s="319"/>
      <c r="H4" s="319"/>
      <c r="I4" s="319"/>
      <c r="J4" s="319"/>
    </row>
    <row r="5" spans="2:10" ht="14.4" customHeight="1" x14ac:dyDescent="0.3">
      <c r="B5" s="862" t="s">
        <v>1719</v>
      </c>
      <c r="C5" s="862"/>
      <c r="D5" s="866" t="s">
        <v>1720</v>
      </c>
      <c r="E5" s="866" t="s">
        <v>717</v>
      </c>
      <c r="F5" s="867" t="s">
        <v>1721</v>
      </c>
      <c r="G5" s="866" t="s">
        <v>177</v>
      </c>
      <c r="H5" s="866"/>
      <c r="I5" s="862" t="s">
        <v>1722</v>
      </c>
      <c r="J5" s="862"/>
    </row>
    <row r="6" spans="2:10" x14ac:dyDescent="0.3">
      <c r="B6" s="862"/>
      <c r="C6" s="862"/>
      <c r="D6" s="866"/>
      <c r="E6" s="866"/>
      <c r="F6" s="867"/>
      <c r="G6" s="321" t="s">
        <v>1053</v>
      </c>
      <c r="H6" s="321" t="s">
        <v>1723</v>
      </c>
      <c r="I6" s="321" t="s">
        <v>1053</v>
      </c>
      <c r="J6" s="321" t="s">
        <v>1723</v>
      </c>
    </row>
    <row r="7" spans="2:10" x14ac:dyDescent="0.3">
      <c r="B7" s="862"/>
      <c r="C7" s="862"/>
      <c r="D7" s="862" t="s">
        <v>1724</v>
      </c>
      <c r="E7" s="860" t="s">
        <v>1725</v>
      </c>
      <c r="F7" s="322" t="s">
        <v>1726</v>
      </c>
      <c r="G7" s="312" t="s">
        <v>32</v>
      </c>
      <c r="H7" s="312" t="s">
        <v>32</v>
      </c>
      <c r="I7" s="860" t="s">
        <v>32</v>
      </c>
      <c r="J7" s="860" t="s">
        <v>32</v>
      </c>
    </row>
    <row r="8" spans="2:10" x14ac:dyDescent="0.3">
      <c r="B8" s="862"/>
      <c r="C8" s="862"/>
      <c r="D8" s="862"/>
      <c r="E8" s="860"/>
      <c r="F8" s="322" t="s">
        <v>1727</v>
      </c>
      <c r="G8" s="312" t="s">
        <v>32</v>
      </c>
      <c r="H8" s="312" t="s">
        <v>32</v>
      </c>
      <c r="I8" s="860"/>
      <c r="J8" s="860"/>
    </row>
    <row r="9" spans="2:10" x14ac:dyDescent="0.3">
      <c r="B9" s="862"/>
      <c r="C9" s="862"/>
      <c r="D9" s="862"/>
      <c r="E9" s="860"/>
      <c r="F9" s="322" t="s">
        <v>1728</v>
      </c>
      <c r="G9" s="312" t="s">
        <v>32</v>
      </c>
      <c r="H9" s="312" t="s">
        <v>32</v>
      </c>
      <c r="I9" s="860"/>
      <c r="J9" s="860"/>
    </row>
    <row r="10" spans="2:10" x14ac:dyDescent="0.3">
      <c r="B10" s="862"/>
      <c r="C10" s="862"/>
      <c r="D10" s="862"/>
      <c r="E10" s="860"/>
      <c r="F10" s="322" t="s">
        <v>1729</v>
      </c>
      <c r="G10" s="312" t="s">
        <v>32</v>
      </c>
      <c r="H10" s="312" t="s">
        <v>32</v>
      </c>
      <c r="I10" s="860"/>
      <c r="J10" s="860"/>
    </row>
    <row r="11" spans="2:10" x14ac:dyDescent="0.3">
      <c r="B11" s="862"/>
      <c r="C11" s="862"/>
      <c r="D11" s="862" t="s">
        <v>1730</v>
      </c>
      <c r="E11" s="860" t="s">
        <v>1731</v>
      </c>
      <c r="F11" s="322" t="s">
        <v>1726</v>
      </c>
      <c r="G11" s="312" t="s">
        <v>32</v>
      </c>
      <c r="H11" s="312" t="s">
        <v>32</v>
      </c>
      <c r="I11" s="860"/>
      <c r="J11" s="860"/>
    </row>
    <row r="12" spans="2:10" x14ac:dyDescent="0.3">
      <c r="B12" s="862"/>
      <c r="C12" s="862"/>
      <c r="D12" s="862"/>
      <c r="E12" s="860"/>
      <c r="F12" s="322" t="s">
        <v>1727</v>
      </c>
      <c r="G12" s="312" t="s">
        <v>32</v>
      </c>
      <c r="H12" s="312" t="s">
        <v>32</v>
      </c>
      <c r="I12" s="860"/>
      <c r="J12" s="860"/>
    </row>
    <row r="13" spans="2:10" x14ac:dyDescent="0.3">
      <c r="B13" s="862"/>
      <c r="C13" s="862"/>
      <c r="D13" s="862"/>
      <c r="E13" s="860"/>
      <c r="F13" s="322" t="s">
        <v>1728</v>
      </c>
      <c r="G13" s="312" t="s">
        <v>32</v>
      </c>
      <c r="H13" s="312" t="s">
        <v>32</v>
      </c>
      <c r="I13" s="860"/>
      <c r="J13" s="860"/>
    </row>
    <row r="14" spans="2:10" x14ac:dyDescent="0.3">
      <c r="B14" s="862"/>
      <c r="C14" s="862"/>
      <c r="D14" s="862"/>
      <c r="E14" s="860"/>
      <c r="F14" s="322" t="s">
        <v>1729</v>
      </c>
      <c r="G14" s="312" t="s">
        <v>32</v>
      </c>
      <c r="H14" s="312" t="s">
        <v>32</v>
      </c>
      <c r="I14" s="860"/>
      <c r="J14" s="860"/>
    </row>
    <row r="15" spans="2:10" x14ac:dyDescent="0.3">
      <c r="B15" s="862"/>
      <c r="C15" s="862"/>
      <c r="D15" s="862" t="s">
        <v>1732</v>
      </c>
      <c r="E15" s="860" t="s">
        <v>1725</v>
      </c>
      <c r="F15" s="322" t="s">
        <v>1733</v>
      </c>
      <c r="G15" s="312" t="s">
        <v>32</v>
      </c>
      <c r="H15" s="312" t="s">
        <v>32</v>
      </c>
      <c r="I15" s="860"/>
      <c r="J15" s="860"/>
    </row>
    <row r="16" spans="2:10" x14ac:dyDescent="0.3">
      <c r="B16" s="862"/>
      <c r="C16" s="862"/>
      <c r="D16" s="862"/>
      <c r="E16" s="860"/>
      <c r="F16" s="322" t="s">
        <v>1734</v>
      </c>
      <c r="G16" s="312" t="s">
        <v>32</v>
      </c>
      <c r="H16" s="312" t="s">
        <v>32</v>
      </c>
      <c r="I16" s="860"/>
      <c r="J16" s="860"/>
    </row>
    <row r="17" spans="2:10" x14ac:dyDescent="0.3">
      <c r="B17" s="862"/>
      <c r="C17" s="862"/>
      <c r="D17" s="862"/>
      <c r="E17" s="860"/>
      <c r="F17" s="322" t="s">
        <v>1735</v>
      </c>
      <c r="G17" s="312" t="s">
        <v>32</v>
      </c>
      <c r="H17" s="312" t="s">
        <v>32</v>
      </c>
      <c r="I17" s="860"/>
      <c r="J17" s="860"/>
    </row>
    <row r="18" spans="2:10" x14ac:dyDescent="0.3">
      <c r="B18" s="862"/>
      <c r="C18" s="862"/>
      <c r="D18" s="862"/>
      <c r="E18" s="860"/>
      <c r="F18" s="322" t="s">
        <v>1736</v>
      </c>
      <c r="G18" s="312" t="s">
        <v>32</v>
      </c>
      <c r="H18" s="312" t="s">
        <v>32</v>
      </c>
      <c r="I18" s="860"/>
      <c r="J18" s="860"/>
    </row>
    <row r="19" spans="2:10" x14ac:dyDescent="0.3">
      <c r="B19" s="862"/>
      <c r="C19" s="862"/>
      <c r="D19" s="862" t="s">
        <v>1732</v>
      </c>
      <c r="E19" s="860" t="s">
        <v>1731</v>
      </c>
      <c r="F19" s="322" t="s">
        <v>1733</v>
      </c>
      <c r="G19" s="312" t="s">
        <v>32</v>
      </c>
      <c r="H19" s="312" t="s">
        <v>32</v>
      </c>
      <c r="I19" s="860"/>
      <c r="J19" s="860"/>
    </row>
    <row r="20" spans="2:10" x14ac:dyDescent="0.3">
      <c r="B20" s="862"/>
      <c r="C20" s="862"/>
      <c r="D20" s="862"/>
      <c r="E20" s="860"/>
      <c r="F20" s="322" t="s">
        <v>1734</v>
      </c>
      <c r="G20" s="312" t="s">
        <v>32</v>
      </c>
      <c r="H20" s="312" t="s">
        <v>32</v>
      </c>
      <c r="I20" s="860"/>
      <c r="J20" s="860"/>
    </row>
    <row r="21" spans="2:10" x14ac:dyDescent="0.3">
      <c r="B21" s="862"/>
      <c r="C21" s="862"/>
      <c r="D21" s="862"/>
      <c r="E21" s="860"/>
      <c r="F21" s="322" t="s">
        <v>1735</v>
      </c>
      <c r="G21" s="312" t="s">
        <v>32</v>
      </c>
      <c r="H21" s="312" t="s">
        <v>32</v>
      </c>
      <c r="I21" s="860"/>
      <c r="J21" s="860"/>
    </row>
    <row r="22" spans="2:10" x14ac:dyDescent="0.3">
      <c r="B22" s="862"/>
      <c r="C22" s="862"/>
      <c r="D22" s="862"/>
      <c r="E22" s="860"/>
      <c r="F22" s="322" t="s">
        <v>1736</v>
      </c>
      <c r="G22" s="312" t="s">
        <v>32</v>
      </c>
      <c r="H22" s="312" t="s">
        <v>32</v>
      </c>
      <c r="I22" s="860"/>
      <c r="J22" s="860"/>
    </row>
    <row r="24" spans="2:10" x14ac:dyDescent="0.3">
      <c r="B24" s="320" t="s">
        <v>51</v>
      </c>
      <c r="C24" s="319"/>
      <c r="D24" s="319"/>
      <c r="E24" s="319"/>
      <c r="F24" s="319"/>
      <c r="G24" s="319"/>
      <c r="H24" s="319"/>
      <c r="I24" s="319"/>
      <c r="J24" s="319"/>
    </row>
    <row r="25" spans="2:10" ht="14.4" customHeight="1" x14ac:dyDescent="0.3">
      <c r="B25" s="862" t="s">
        <v>1719</v>
      </c>
      <c r="C25" s="862"/>
      <c r="D25" s="866" t="s">
        <v>1720</v>
      </c>
      <c r="E25" s="866" t="s">
        <v>717</v>
      </c>
      <c r="F25" s="867" t="s">
        <v>1721</v>
      </c>
      <c r="G25" s="866" t="s">
        <v>177</v>
      </c>
      <c r="H25" s="866"/>
      <c r="I25" s="862" t="s">
        <v>1722</v>
      </c>
      <c r="J25" s="862"/>
    </row>
    <row r="26" spans="2:10" x14ac:dyDescent="0.3">
      <c r="B26" s="862"/>
      <c r="C26" s="862"/>
      <c r="D26" s="866"/>
      <c r="E26" s="866"/>
      <c r="F26" s="867"/>
      <c r="G26" s="321" t="s">
        <v>1053</v>
      </c>
      <c r="H26" s="321" t="s">
        <v>1723</v>
      </c>
      <c r="I26" s="321" t="s">
        <v>1053</v>
      </c>
      <c r="J26" s="321" t="s">
        <v>1723</v>
      </c>
    </row>
    <row r="27" spans="2:10" x14ac:dyDescent="0.3">
      <c r="B27" s="862"/>
      <c r="C27" s="862"/>
      <c r="D27" s="862" t="s">
        <v>1724</v>
      </c>
      <c r="E27" s="860" t="s">
        <v>1725</v>
      </c>
      <c r="F27" s="322" t="s">
        <v>1726</v>
      </c>
      <c r="G27" s="312">
        <v>2</v>
      </c>
      <c r="H27" s="312" t="s">
        <v>32</v>
      </c>
      <c r="I27" s="312">
        <v>45769811.826923072</v>
      </c>
      <c r="J27" s="860" t="s">
        <v>32</v>
      </c>
    </row>
    <row r="28" spans="2:10" x14ac:dyDescent="0.3">
      <c r="B28" s="862"/>
      <c r="C28" s="862"/>
      <c r="D28" s="862"/>
      <c r="E28" s="860"/>
      <c r="F28" s="322" t="s">
        <v>1727</v>
      </c>
      <c r="G28" s="312">
        <v>1</v>
      </c>
      <c r="H28" s="312" t="s">
        <v>32</v>
      </c>
      <c r="I28" s="312">
        <v>9670129.153846154</v>
      </c>
      <c r="J28" s="860"/>
    </row>
    <row r="29" spans="2:10" x14ac:dyDescent="0.3">
      <c r="B29" s="862"/>
      <c r="C29" s="862"/>
      <c r="D29" s="862"/>
      <c r="E29" s="860"/>
      <c r="F29" s="322" t="s">
        <v>1728</v>
      </c>
      <c r="G29" s="312"/>
      <c r="H29" s="312" t="s">
        <v>32</v>
      </c>
      <c r="I29" s="312"/>
      <c r="J29" s="860"/>
    </row>
    <row r="30" spans="2:10" x14ac:dyDescent="0.3">
      <c r="B30" s="862"/>
      <c r="C30" s="862"/>
      <c r="D30" s="862"/>
      <c r="E30" s="860"/>
      <c r="F30" s="322" t="s">
        <v>1729</v>
      </c>
      <c r="G30" s="312">
        <v>9</v>
      </c>
      <c r="H30" s="312" t="s">
        <v>32</v>
      </c>
      <c r="I30" s="312">
        <v>24659726</v>
      </c>
      <c r="J30" s="860"/>
    </row>
    <row r="31" spans="2:10" x14ac:dyDescent="0.3">
      <c r="B31" s="862"/>
      <c r="C31" s="862"/>
      <c r="D31" s="862" t="s">
        <v>1730</v>
      </c>
      <c r="E31" s="860" t="s">
        <v>1731</v>
      </c>
      <c r="F31" s="322" t="s">
        <v>1726</v>
      </c>
      <c r="G31" s="312"/>
      <c r="H31" s="312" t="s">
        <v>32</v>
      </c>
      <c r="I31" s="312"/>
      <c r="J31" s="860"/>
    </row>
    <row r="32" spans="2:10" x14ac:dyDescent="0.3">
      <c r="B32" s="862"/>
      <c r="C32" s="862"/>
      <c r="D32" s="862"/>
      <c r="E32" s="860"/>
      <c r="F32" s="322" t="s">
        <v>1727</v>
      </c>
      <c r="G32" s="312"/>
      <c r="H32" s="312" t="s">
        <v>32</v>
      </c>
      <c r="I32" s="312"/>
      <c r="J32" s="860"/>
    </row>
    <row r="33" spans="2:10" x14ac:dyDescent="0.3">
      <c r="B33" s="862"/>
      <c r="C33" s="862"/>
      <c r="D33" s="862"/>
      <c r="E33" s="860"/>
      <c r="F33" s="322" t="s">
        <v>1728</v>
      </c>
      <c r="G33" s="312"/>
      <c r="H33" s="312" t="s">
        <v>32</v>
      </c>
      <c r="I33" s="312"/>
      <c r="J33" s="860"/>
    </row>
    <row r="34" spans="2:10" x14ac:dyDescent="0.3">
      <c r="B34" s="862"/>
      <c r="C34" s="862"/>
      <c r="D34" s="862"/>
      <c r="E34" s="860"/>
      <c r="F34" s="322" t="s">
        <v>1729</v>
      </c>
      <c r="G34" s="312"/>
      <c r="H34" s="312" t="s">
        <v>32</v>
      </c>
      <c r="I34" s="312"/>
      <c r="J34" s="860"/>
    </row>
    <row r="35" spans="2:10" x14ac:dyDescent="0.3">
      <c r="B35" s="862"/>
      <c r="C35" s="862"/>
      <c r="D35" s="862" t="s">
        <v>1732</v>
      </c>
      <c r="E35" s="860" t="s">
        <v>1725</v>
      </c>
      <c r="F35" s="322" t="s">
        <v>1733</v>
      </c>
      <c r="G35" s="312">
        <v>2</v>
      </c>
      <c r="H35" s="312" t="s">
        <v>32</v>
      </c>
      <c r="I35" s="312">
        <v>39474107</v>
      </c>
      <c r="J35" s="860"/>
    </row>
    <row r="36" spans="2:10" x14ac:dyDescent="0.3">
      <c r="B36" s="862"/>
      <c r="C36" s="862"/>
      <c r="D36" s="862"/>
      <c r="E36" s="860"/>
      <c r="F36" s="322" t="s">
        <v>1734</v>
      </c>
      <c r="G36" s="312">
        <v>1</v>
      </c>
      <c r="H36" s="312" t="s">
        <v>32</v>
      </c>
      <c r="I36" s="312">
        <v>17270339</v>
      </c>
      <c r="J36" s="860"/>
    </row>
    <row r="37" spans="2:10" x14ac:dyDescent="0.3">
      <c r="B37" s="862"/>
      <c r="C37" s="862"/>
      <c r="D37" s="862"/>
      <c r="E37" s="860"/>
      <c r="F37" s="322" t="s">
        <v>1735</v>
      </c>
      <c r="G37" s="312">
        <v>3</v>
      </c>
      <c r="H37" s="312" t="s">
        <v>32</v>
      </c>
      <c r="I37" s="312">
        <v>16156219</v>
      </c>
      <c r="J37" s="860"/>
    </row>
    <row r="38" spans="2:10" x14ac:dyDescent="0.3">
      <c r="B38" s="862"/>
      <c r="C38" s="862"/>
      <c r="D38" s="862"/>
      <c r="E38" s="860"/>
      <c r="F38" s="322" t="s">
        <v>1736</v>
      </c>
      <c r="G38" s="312">
        <v>3</v>
      </c>
      <c r="H38" s="312" t="s">
        <v>32</v>
      </c>
      <c r="I38" s="312">
        <v>10806673</v>
      </c>
      <c r="J38" s="860"/>
    </row>
    <row r="39" spans="2:10" x14ac:dyDescent="0.3">
      <c r="B39" s="862"/>
      <c r="C39" s="862"/>
      <c r="D39" s="862" t="s">
        <v>1732</v>
      </c>
      <c r="E39" s="860" t="s">
        <v>1731</v>
      </c>
      <c r="F39" s="322" t="s">
        <v>1733</v>
      </c>
      <c r="G39" s="312"/>
      <c r="H39" s="312" t="s">
        <v>32</v>
      </c>
      <c r="I39" s="312"/>
      <c r="J39" s="860"/>
    </row>
    <row r="40" spans="2:10" x14ac:dyDescent="0.3">
      <c r="B40" s="862"/>
      <c r="C40" s="862"/>
      <c r="D40" s="862"/>
      <c r="E40" s="860"/>
      <c r="F40" s="322" t="s">
        <v>1734</v>
      </c>
      <c r="G40" s="312"/>
      <c r="H40" s="312" t="s">
        <v>32</v>
      </c>
      <c r="I40" s="312"/>
      <c r="J40" s="860"/>
    </row>
    <row r="41" spans="2:10" x14ac:dyDescent="0.3">
      <c r="B41" s="862"/>
      <c r="C41" s="862"/>
      <c r="D41" s="862"/>
      <c r="E41" s="860"/>
      <c r="F41" s="322" t="s">
        <v>1735</v>
      </c>
      <c r="G41" s="312"/>
      <c r="H41" s="312" t="s">
        <v>32</v>
      </c>
      <c r="I41" s="312"/>
      <c r="J41" s="860"/>
    </row>
    <row r="42" spans="2:10" x14ac:dyDescent="0.3">
      <c r="B42" s="862"/>
      <c r="C42" s="862"/>
      <c r="D42" s="862"/>
      <c r="E42" s="860"/>
      <c r="F42" s="322" t="s">
        <v>1736</v>
      </c>
      <c r="G42" s="312"/>
      <c r="H42" s="312" t="s">
        <v>32</v>
      </c>
      <c r="I42" s="312"/>
      <c r="J42" s="860"/>
    </row>
    <row r="44" spans="2:10" x14ac:dyDescent="0.3">
      <c r="B44" s="320" t="s">
        <v>54</v>
      </c>
      <c r="C44" s="319"/>
      <c r="D44" s="319"/>
      <c r="E44" s="319"/>
      <c r="F44" s="319"/>
      <c r="G44" s="319"/>
      <c r="H44" s="319"/>
      <c r="I44" s="319"/>
      <c r="J44" s="319"/>
    </row>
    <row r="45" spans="2:10" ht="14.4" customHeight="1" x14ac:dyDescent="0.3">
      <c r="B45" s="862" t="s">
        <v>1719</v>
      </c>
      <c r="C45" s="862"/>
      <c r="D45" s="866" t="s">
        <v>1720</v>
      </c>
      <c r="E45" s="866" t="s">
        <v>717</v>
      </c>
      <c r="F45" s="867" t="s">
        <v>1721</v>
      </c>
      <c r="G45" s="866" t="s">
        <v>177</v>
      </c>
      <c r="H45" s="866"/>
      <c r="I45" s="862" t="s">
        <v>1722</v>
      </c>
      <c r="J45" s="862"/>
    </row>
    <row r="46" spans="2:10" x14ac:dyDescent="0.3">
      <c r="B46" s="862"/>
      <c r="C46" s="862"/>
      <c r="D46" s="866"/>
      <c r="E46" s="866"/>
      <c r="F46" s="867"/>
      <c r="G46" s="321" t="s">
        <v>1053</v>
      </c>
      <c r="H46" s="321" t="s">
        <v>1723</v>
      </c>
      <c r="I46" s="321" t="s">
        <v>1053</v>
      </c>
      <c r="J46" s="321" t="s">
        <v>1723</v>
      </c>
    </row>
    <row r="47" spans="2:10" x14ac:dyDescent="0.3">
      <c r="B47" s="862"/>
      <c r="C47" s="862"/>
      <c r="D47" s="862" t="s">
        <v>1724</v>
      </c>
      <c r="E47" s="860" t="s">
        <v>1725</v>
      </c>
      <c r="F47" s="322" t="s">
        <v>1726</v>
      </c>
      <c r="G47" s="312" t="s">
        <v>32</v>
      </c>
      <c r="H47" s="312" t="s">
        <v>32</v>
      </c>
      <c r="I47" s="860" t="s">
        <v>32</v>
      </c>
      <c r="J47" s="860" t="s">
        <v>32</v>
      </c>
    </row>
    <row r="48" spans="2:10" x14ac:dyDescent="0.3">
      <c r="B48" s="862"/>
      <c r="C48" s="862"/>
      <c r="D48" s="862"/>
      <c r="E48" s="860"/>
      <c r="F48" s="322" t="s">
        <v>1727</v>
      </c>
      <c r="G48" s="312" t="s">
        <v>32</v>
      </c>
      <c r="H48" s="312" t="s">
        <v>32</v>
      </c>
      <c r="I48" s="860"/>
      <c r="J48" s="860"/>
    </row>
    <row r="49" spans="2:10" x14ac:dyDescent="0.3">
      <c r="B49" s="862"/>
      <c r="C49" s="862"/>
      <c r="D49" s="862"/>
      <c r="E49" s="860"/>
      <c r="F49" s="322" t="s">
        <v>1728</v>
      </c>
      <c r="G49" s="312" t="s">
        <v>32</v>
      </c>
      <c r="H49" s="312" t="s">
        <v>32</v>
      </c>
      <c r="I49" s="860"/>
      <c r="J49" s="860"/>
    </row>
    <row r="50" spans="2:10" x14ac:dyDescent="0.3">
      <c r="B50" s="862"/>
      <c r="C50" s="862"/>
      <c r="D50" s="862"/>
      <c r="E50" s="860"/>
      <c r="F50" s="322" t="s">
        <v>1729</v>
      </c>
      <c r="G50" s="312" t="s">
        <v>32</v>
      </c>
      <c r="H50" s="312" t="s">
        <v>32</v>
      </c>
      <c r="I50" s="860"/>
      <c r="J50" s="860"/>
    </row>
    <row r="51" spans="2:10" x14ac:dyDescent="0.3">
      <c r="B51" s="862"/>
      <c r="C51" s="862"/>
      <c r="D51" s="862" t="s">
        <v>1730</v>
      </c>
      <c r="E51" s="860" t="s">
        <v>1731</v>
      </c>
      <c r="F51" s="322" t="s">
        <v>1726</v>
      </c>
      <c r="G51" s="312" t="s">
        <v>32</v>
      </c>
      <c r="H51" s="312" t="s">
        <v>32</v>
      </c>
      <c r="I51" s="860"/>
      <c r="J51" s="860"/>
    </row>
    <row r="52" spans="2:10" x14ac:dyDescent="0.3">
      <c r="B52" s="862"/>
      <c r="C52" s="862"/>
      <c r="D52" s="862"/>
      <c r="E52" s="860"/>
      <c r="F52" s="322" t="s">
        <v>1727</v>
      </c>
      <c r="G52" s="312" t="s">
        <v>32</v>
      </c>
      <c r="H52" s="312" t="s">
        <v>32</v>
      </c>
      <c r="I52" s="860"/>
      <c r="J52" s="860"/>
    </row>
    <row r="53" spans="2:10" x14ac:dyDescent="0.3">
      <c r="B53" s="862"/>
      <c r="C53" s="862"/>
      <c r="D53" s="862"/>
      <c r="E53" s="860"/>
      <c r="F53" s="322" t="s">
        <v>1728</v>
      </c>
      <c r="G53" s="312" t="s">
        <v>32</v>
      </c>
      <c r="H53" s="312" t="s">
        <v>32</v>
      </c>
      <c r="I53" s="860"/>
      <c r="J53" s="860"/>
    </row>
    <row r="54" spans="2:10" x14ac:dyDescent="0.3">
      <c r="B54" s="862"/>
      <c r="C54" s="862"/>
      <c r="D54" s="862"/>
      <c r="E54" s="860"/>
      <c r="F54" s="322" t="s">
        <v>1729</v>
      </c>
      <c r="G54" s="312" t="s">
        <v>32</v>
      </c>
      <c r="H54" s="312" t="s">
        <v>32</v>
      </c>
      <c r="I54" s="860"/>
      <c r="J54" s="860"/>
    </row>
    <row r="55" spans="2:10" x14ac:dyDescent="0.3">
      <c r="B55" s="862"/>
      <c r="C55" s="862"/>
      <c r="D55" s="862" t="s">
        <v>1732</v>
      </c>
      <c r="E55" s="860" t="s">
        <v>1725</v>
      </c>
      <c r="F55" s="322" t="s">
        <v>1733</v>
      </c>
      <c r="G55" s="312" t="s">
        <v>32</v>
      </c>
      <c r="H55" s="312" t="s">
        <v>32</v>
      </c>
      <c r="I55" s="860"/>
      <c r="J55" s="860"/>
    </row>
    <row r="56" spans="2:10" x14ac:dyDescent="0.3">
      <c r="B56" s="862"/>
      <c r="C56" s="862"/>
      <c r="D56" s="862"/>
      <c r="E56" s="860"/>
      <c r="F56" s="322" t="s">
        <v>1734</v>
      </c>
      <c r="G56" s="312" t="s">
        <v>32</v>
      </c>
      <c r="H56" s="312" t="s">
        <v>32</v>
      </c>
      <c r="I56" s="860"/>
      <c r="J56" s="860"/>
    </row>
    <row r="57" spans="2:10" x14ac:dyDescent="0.3">
      <c r="B57" s="862"/>
      <c r="C57" s="862"/>
      <c r="D57" s="862"/>
      <c r="E57" s="860"/>
      <c r="F57" s="322" t="s">
        <v>1735</v>
      </c>
      <c r="G57" s="312" t="s">
        <v>32</v>
      </c>
      <c r="H57" s="312" t="s">
        <v>32</v>
      </c>
      <c r="I57" s="860"/>
      <c r="J57" s="860"/>
    </row>
    <row r="58" spans="2:10" x14ac:dyDescent="0.3">
      <c r="B58" s="862"/>
      <c r="C58" s="862"/>
      <c r="D58" s="862"/>
      <c r="E58" s="860"/>
      <c r="F58" s="322" t="s">
        <v>1736</v>
      </c>
      <c r="G58" s="312" t="s">
        <v>32</v>
      </c>
      <c r="H58" s="312" t="s">
        <v>32</v>
      </c>
      <c r="I58" s="860"/>
      <c r="J58" s="860"/>
    </row>
    <row r="59" spans="2:10" x14ac:dyDescent="0.3">
      <c r="B59" s="862"/>
      <c r="C59" s="862"/>
      <c r="D59" s="862" t="s">
        <v>1732</v>
      </c>
      <c r="E59" s="860" t="s">
        <v>1731</v>
      </c>
      <c r="F59" s="322" t="s">
        <v>1733</v>
      </c>
      <c r="G59" s="312" t="s">
        <v>32</v>
      </c>
      <c r="H59" s="312" t="s">
        <v>32</v>
      </c>
      <c r="I59" s="860"/>
      <c r="J59" s="860"/>
    </row>
    <row r="60" spans="2:10" x14ac:dyDescent="0.3">
      <c r="B60" s="862"/>
      <c r="C60" s="862"/>
      <c r="D60" s="862"/>
      <c r="E60" s="860"/>
      <c r="F60" s="322" t="s">
        <v>1734</v>
      </c>
      <c r="G60" s="312" t="s">
        <v>32</v>
      </c>
      <c r="H60" s="312" t="s">
        <v>32</v>
      </c>
      <c r="I60" s="860"/>
      <c r="J60" s="860"/>
    </row>
    <row r="61" spans="2:10" x14ac:dyDescent="0.3">
      <c r="B61" s="862"/>
      <c r="C61" s="862"/>
      <c r="D61" s="862"/>
      <c r="E61" s="860"/>
      <c r="F61" s="322" t="s">
        <v>1735</v>
      </c>
      <c r="G61" s="312" t="s">
        <v>32</v>
      </c>
      <c r="H61" s="312" t="s">
        <v>32</v>
      </c>
      <c r="I61" s="860"/>
      <c r="J61" s="860"/>
    </row>
    <row r="62" spans="2:10" x14ac:dyDescent="0.3">
      <c r="B62" s="862"/>
      <c r="C62" s="862"/>
      <c r="D62" s="862"/>
      <c r="E62" s="860"/>
      <c r="F62" s="322" t="s">
        <v>1736</v>
      </c>
      <c r="G62" s="312" t="s">
        <v>32</v>
      </c>
      <c r="H62" s="312" t="s">
        <v>32</v>
      </c>
      <c r="I62" s="860"/>
      <c r="J62" s="860"/>
    </row>
    <row r="64" spans="2:10" x14ac:dyDescent="0.3">
      <c r="B64" s="320" t="s">
        <v>2541</v>
      </c>
      <c r="C64" s="319"/>
      <c r="D64" s="319"/>
      <c r="E64" s="319"/>
      <c r="F64" s="319"/>
      <c r="G64" s="319"/>
      <c r="H64" s="319"/>
      <c r="I64" s="319"/>
      <c r="J64" s="319"/>
    </row>
    <row r="65" spans="2:10" x14ac:dyDescent="0.3">
      <c r="B65" s="862" t="s">
        <v>1719</v>
      </c>
      <c r="C65" s="862"/>
      <c r="D65" s="866" t="s">
        <v>1720</v>
      </c>
      <c r="E65" s="866" t="s">
        <v>717</v>
      </c>
      <c r="F65" s="867" t="s">
        <v>1721</v>
      </c>
      <c r="G65" s="866" t="s">
        <v>177</v>
      </c>
      <c r="H65" s="866"/>
      <c r="I65" s="862" t="s">
        <v>1722</v>
      </c>
      <c r="J65" s="862"/>
    </row>
    <row r="66" spans="2:10" x14ac:dyDescent="0.3">
      <c r="B66" s="862"/>
      <c r="C66" s="862"/>
      <c r="D66" s="866"/>
      <c r="E66" s="866"/>
      <c r="F66" s="867"/>
      <c r="G66" s="321" t="s">
        <v>1053</v>
      </c>
      <c r="H66" s="321" t="s">
        <v>1723</v>
      </c>
      <c r="I66" s="321" t="s">
        <v>1053</v>
      </c>
      <c r="J66" s="321" t="s">
        <v>1723</v>
      </c>
    </row>
    <row r="67" spans="2:10" x14ac:dyDescent="0.3">
      <c r="B67" s="862"/>
      <c r="C67" s="862"/>
      <c r="D67" s="862" t="s">
        <v>1724</v>
      </c>
      <c r="E67" s="860" t="s">
        <v>1725</v>
      </c>
      <c r="F67" s="322" t="s">
        <v>1726</v>
      </c>
      <c r="G67" s="863">
        <v>4</v>
      </c>
      <c r="H67" s="863">
        <v>1</v>
      </c>
      <c r="I67" s="860" t="s">
        <v>32</v>
      </c>
      <c r="J67" s="860" t="s">
        <v>32</v>
      </c>
    </row>
    <row r="68" spans="2:10" x14ac:dyDescent="0.3">
      <c r="B68" s="862"/>
      <c r="C68" s="862"/>
      <c r="D68" s="862"/>
      <c r="E68" s="860"/>
      <c r="F68" s="322" t="s">
        <v>1727</v>
      </c>
      <c r="G68" s="864"/>
      <c r="H68" s="864"/>
      <c r="I68" s="860"/>
      <c r="J68" s="860"/>
    </row>
    <row r="69" spans="2:10" x14ac:dyDescent="0.3">
      <c r="B69" s="862"/>
      <c r="C69" s="862"/>
      <c r="D69" s="862"/>
      <c r="E69" s="860"/>
      <c r="F69" s="322" t="s">
        <v>1728</v>
      </c>
      <c r="G69" s="864"/>
      <c r="H69" s="864"/>
      <c r="I69" s="860"/>
      <c r="J69" s="860"/>
    </row>
    <row r="70" spans="2:10" x14ac:dyDescent="0.3">
      <c r="B70" s="862"/>
      <c r="C70" s="862"/>
      <c r="D70" s="862"/>
      <c r="E70" s="860"/>
      <c r="F70" s="322" t="s">
        <v>1729</v>
      </c>
      <c r="G70" s="864"/>
      <c r="H70" s="864"/>
      <c r="I70" s="860"/>
      <c r="J70" s="860"/>
    </row>
    <row r="71" spans="2:10" x14ac:dyDescent="0.3">
      <c r="B71" s="862"/>
      <c r="C71" s="862"/>
      <c r="D71" s="862" t="s">
        <v>1730</v>
      </c>
      <c r="E71" s="860" t="s">
        <v>1731</v>
      </c>
      <c r="F71" s="322" t="s">
        <v>1726</v>
      </c>
      <c r="G71" s="864"/>
      <c r="H71" s="864"/>
      <c r="I71" s="860"/>
      <c r="J71" s="860"/>
    </row>
    <row r="72" spans="2:10" x14ac:dyDescent="0.3">
      <c r="B72" s="862"/>
      <c r="C72" s="862"/>
      <c r="D72" s="862"/>
      <c r="E72" s="860"/>
      <c r="F72" s="322" t="s">
        <v>1727</v>
      </c>
      <c r="G72" s="864"/>
      <c r="H72" s="864"/>
      <c r="I72" s="860"/>
      <c r="J72" s="860"/>
    </row>
    <row r="73" spans="2:10" x14ac:dyDescent="0.3">
      <c r="B73" s="862"/>
      <c r="C73" s="862"/>
      <c r="D73" s="862"/>
      <c r="E73" s="860"/>
      <c r="F73" s="322" t="s">
        <v>1728</v>
      </c>
      <c r="G73" s="864"/>
      <c r="H73" s="864"/>
      <c r="I73" s="860"/>
      <c r="J73" s="860"/>
    </row>
    <row r="74" spans="2:10" x14ac:dyDescent="0.3">
      <c r="B74" s="862"/>
      <c r="C74" s="862"/>
      <c r="D74" s="862"/>
      <c r="E74" s="860"/>
      <c r="F74" s="322" t="s">
        <v>1729</v>
      </c>
      <c r="G74" s="864"/>
      <c r="H74" s="864"/>
      <c r="I74" s="860"/>
      <c r="J74" s="860"/>
    </row>
    <row r="75" spans="2:10" x14ac:dyDescent="0.3">
      <c r="B75" s="862"/>
      <c r="C75" s="862"/>
      <c r="D75" s="862" t="s">
        <v>1732</v>
      </c>
      <c r="E75" s="860" t="s">
        <v>1725</v>
      </c>
      <c r="F75" s="322" t="s">
        <v>1733</v>
      </c>
      <c r="G75" s="864"/>
      <c r="H75" s="864"/>
      <c r="I75" s="860"/>
      <c r="J75" s="860"/>
    </row>
    <row r="76" spans="2:10" x14ac:dyDescent="0.3">
      <c r="B76" s="862"/>
      <c r="C76" s="862"/>
      <c r="D76" s="862"/>
      <c r="E76" s="860"/>
      <c r="F76" s="322" t="s">
        <v>1734</v>
      </c>
      <c r="G76" s="864"/>
      <c r="H76" s="864"/>
      <c r="I76" s="860"/>
      <c r="J76" s="860"/>
    </row>
    <row r="77" spans="2:10" x14ac:dyDescent="0.3">
      <c r="B77" s="862"/>
      <c r="C77" s="862"/>
      <c r="D77" s="862"/>
      <c r="E77" s="860"/>
      <c r="F77" s="322" t="s">
        <v>1735</v>
      </c>
      <c r="G77" s="864"/>
      <c r="H77" s="864"/>
      <c r="I77" s="860"/>
      <c r="J77" s="860"/>
    </row>
    <row r="78" spans="2:10" x14ac:dyDescent="0.3">
      <c r="B78" s="862"/>
      <c r="C78" s="862"/>
      <c r="D78" s="862"/>
      <c r="E78" s="860"/>
      <c r="F78" s="322" t="s">
        <v>1736</v>
      </c>
      <c r="G78" s="864"/>
      <c r="H78" s="864"/>
      <c r="I78" s="860"/>
      <c r="J78" s="860"/>
    </row>
    <row r="79" spans="2:10" x14ac:dyDescent="0.3">
      <c r="B79" s="862"/>
      <c r="C79" s="862"/>
      <c r="D79" s="862" t="s">
        <v>1732</v>
      </c>
      <c r="E79" s="860" t="s">
        <v>1731</v>
      </c>
      <c r="F79" s="322" t="s">
        <v>1733</v>
      </c>
      <c r="G79" s="864"/>
      <c r="H79" s="864"/>
      <c r="I79" s="860"/>
      <c r="J79" s="860"/>
    </row>
    <row r="80" spans="2:10" x14ac:dyDescent="0.3">
      <c r="B80" s="862"/>
      <c r="C80" s="862"/>
      <c r="D80" s="862"/>
      <c r="E80" s="860"/>
      <c r="F80" s="322" t="s">
        <v>1734</v>
      </c>
      <c r="G80" s="864"/>
      <c r="H80" s="864"/>
      <c r="I80" s="860"/>
      <c r="J80" s="860"/>
    </row>
    <row r="81" spans="2:10" x14ac:dyDescent="0.3">
      <c r="B81" s="862"/>
      <c r="C81" s="862"/>
      <c r="D81" s="862"/>
      <c r="E81" s="860"/>
      <c r="F81" s="322" t="s">
        <v>1735</v>
      </c>
      <c r="G81" s="864"/>
      <c r="H81" s="864"/>
      <c r="I81" s="860"/>
      <c r="J81" s="860"/>
    </row>
    <row r="82" spans="2:10" x14ac:dyDescent="0.3">
      <c r="B82" s="862"/>
      <c r="C82" s="862"/>
      <c r="D82" s="862"/>
      <c r="E82" s="860"/>
      <c r="F82" s="322" t="s">
        <v>1736</v>
      </c>
      <c r="G82" s="865"/>
      <c r="H82" s="865"/>
      <c r="I82" s="860"/>
      <c r="J82" s="860"/>
    </row>
  </sheetData>
  <mergeCells count="65">
    <mergeCell ref="F45:F46"/>
    <mergeCell ref="G45:H45"/>
    <mergeCell ref="I45:J45"/>
    <mergeCell ref="D47:D50"/>
    <mergeCell ref="E47:E50"/>
    <mergeCell ref="I47:I62"/>
    <mergeCell ref="J47:J62"/>
    <mergeCell ref="D51:D54"/>
    <mergeCell ref="E51:E54"/>
    <mergeCell ref="D55:D58"/>
    <mergeCell ref="B45:C62"/>
    <mergeCell ref="D45:D46"/>
    <mergeCell ref="E45:E46"/>
    <mergeCell ref="E55:E58"/>
    <mergeCell ref="D59:D62"/>
    <mergeCell ref="E59:E62"/>
    <mergeCell ref="B25:C42"/>
    <mergeCell ref="D25:D26"/>
    <mergeCell ref="E25:E26"/>
    <mergeCell ref="F25:F26"/>
    <mergeCell ref="G25:H25"/>
    <mergeCell ref="E31:E34"/>
    <mergeCell ref="D35:D38"/>
    <mergeCell ref="E35:E38"/>
    <mergeCell ref="D39:D42"/>
    <mergeCell ref="E39:E42"/>
    <mergeCell ref="I25:J25"/>
    <mergeCell ref="D27:D30"/>
    <mergeCell ref="E27:E30"/>
    <mergeCell ref="J27:J42"/>
    <mergeCell ref="D31:D34"/>
    <mergeCell ref="B5:C22"/>
    <mergeCell ref="D5:D6"/>
    <mergeCell ref="E5:E6"/>
    <mergeCell ref="F5:F6"/>
    <mergeCell ref="G5:H5"/>
    <mergeCell ref="D11:D14"/>
    <mergeCell ref="E11:E14"/>
    <mergeCell ref="D15:D18"/>
    <mergeCell ref="E15:E18"/>
    <mergeCell ref="D19:D22"/>
    <mergeCell ref="E19:E22"/>
    <mergeCell ref="I5:J5"/>
    <mergeCell ref="D7:D10"/>
    <mergeCell ref="E7:E10"/>
    <mergeCell ref="I7:I22"/>
    <mergeCell ref="J7:J22"/>
    <mergeCell ref="B65:C82"/>
    <mergeCell ref="D65:D66"/>
    <mergeCell ref="E65:E66"/>
    <mergeCell ref="F65:F66"/>
    <mergeCell ref="G65:H65"/>
    <mergeCell ref="I65:J65"/>
    <mergeCell ref="D67:D70"/>
    <mergeCell ref="E67:E70"/>
    <mergeCell ref="I67:I82"/>
    <mergeCell ref="J67:J82"/>
    <mergeCell ref="D71:D74"/>
    <mergeCell ref="E71:E74"/>
    <mergeCell ref="D75:D78"/>
    <mergeCell ref="E75:E78"/>
    <mergeCell ref="D79:D82"/>
    <mergeCell ref="E79:E82"/>
    <mergeCell ref="G67:G82"/>
    <mergeCell ref="H67:H82"/>
  </mergeCells>
  <pageMargins left="0.70000000000000007" right="0.70000000000000007" top="0.75" bottom="0.75" header="0.30000000000000004" footer="0.3000000000000000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L182"/>
  <sheetViews>
    <sheetView topLeftCell="A83" zoomScale="70" zoomScaleNormal="70" workbookViewId="0">
      <selection activeCell="G89" sqref="G89"/>
    </sheetView>
  </sheetViews>
  <sheetFormatPr baseColWidth="10" defaultColWidth="15.6640625" defaultRowHeight="14.4" x14ac:dyDescent="0.3"/>
  <cols>
    <col min="1" max="5" width="15.6640625" style="317" customWidth="1"/>
    <col min="6" max="6" width="48.44140625" style="317" customWidth="1"/>
    <col min="7" max="7" width="15.6640625" style="317" customWidth="1"/>
    <col min="8" max="16384" width="15.6640625" style="317"/>
  </cols>
  <sheetData>
    <row r="2" spans="2:12" ht="16.2" x14ac:dyDescent="0.3">
      <c r="B2" s="454" t="s">
        <v>2726</v>
      </c>
      <c r="C2" s="319"/>
      <c r="D2" s="319"/>
      <c r="E2" s="319"/>
      <c r="F2" s="319"/>
      <c r="G2" s="319"/>
      <c r="H2" s="319"/>
      <c r="I2" s="319"/>
      <c r="J2" s="319"/>
    </row>
    <row r="3" spans="2:12" x14ac:dyDescent="0.3">
      <c r="B3" s="319"/>
      <c r="C3" s="319"/>
      <c r="D3" s="319"/>
      <c r="E3" s="319"/>
      <c r="F3" s="319"/>
      <c r="G3" s="319"/>
      <c r="H3" s="319"/>
      <c r="I3" s="319"/>
      <c r="J3" s="319"/>
    </row>
    <row r="4" spans="2:12" x14ac:dyDescent="0.3">
      <c r="B4" s="320" t="s">
        <v>1128</v>
      </c>
      <c r="C4" s="319"/>
      <c r="D4" s="319"/>
      <c r="E4" s="319"/>
      <c r="F4" s="319"/>
      <c r="G4" s="319"/>
      <c r="H4" s="319"/>
      <c r="I4" s="319"/>
      <c r="J4" s="319"/>
    </row>
    <row r="5" spans="2:12" x14ac:dyDescent="0.3">
      <c r="B5" s="862" t="s">
        <v>1719</v>
      </c>
      <c r="C5" s="862"/>
      <c r="D5" s="866" t="s">
        <v>1720</v>
      </c>
      <c r="E5" s="866" t="s">
        <v>717</v>
      </c>
      <c r="F5" s="867" t="s">
        <v>1721</v>
      </c>
      <c r="G5" s="866" t="s">
        <v>177</v>
      </c>
      <c r="H5" s="866"/>
      <c r="I5" s="862" t="s">
        <v>1737</v>
      </c>
      <c r="J5" s="862"/>
    </row>
    <row r="6" spans="2:12" x14ac:dyDescent="0.3">
      <c r="B6" s="862"/>
      <c r="C6" s="862"/>
      <c r="D6" s="866"/>
      <c r="E6" s="866"/>
      <c r="F6" s="867"/>
      <c r="G6" s="321" t="s">
        <v>1053</v>
      </c>
      <c r="H6" s="321" t="s">
        <v>1723</v>
      </c>
      <c r="I6" s="321" t="s">
        <v>1053</v>
      </c>
      <c r="J6" s="321" t="s">
        <v>1723</v>
      </c>
    </row>
    <row r="7" spans="2:12" x14ac:dyDescent="0.3">
      <c r="B7" s="862"/>
      <c r="C7" s="862"/>
      <c r="D7" s="862" t="s">
        <v>1724</v>
      </c>
      <c r="E7" s="860" t="s">
        <v>1725</v>
      </c>
      <c r="F7" s="322" t="s">
        <v>1726</v>
      </c>
      <c r="G7" s="323">
        <v>3</v>
      </c>
      <c r="H7" s="860">
        <v>72</v>
      </c>
      <c r="I7" s="860">
        <v>1051627313</v>
      </c>
      <c r="J7" s="860"/>
    </row>
    <row r="8" spans="2:12" x14ac:dyDescent="0.3">
      <c r="B8" s="862"/>
      <c r="C8" s="862"/>
      <c r="D8" s="862"/>
      <c r="E8" s="860"/>
      <c r="F8" s="322" t="s">
        <v>1727</v>
      </c>
      <c r="G8" s="323">
        <v>23</v>
      </c>
      <c r="H8" s="860"/>
      <c r="I8" s="860"/>
      <c r="J8" s="860"/>
    </row>
    <row r="9" spans="2:12" x14ac:dyDescent="0.3">
      <c r="B9" s="862"/>
      <c r="C9" s="862"/>
      <c r="D9" s="862"/>
      <c r="E9" s="860"/>
      <c r="F9" s="322" t="s">
        <v>1728</v>
      </c>
      <c r="G9" s="323">
        <v>54</v>
      </c>
      <c r="H9" s="860"/>
      <c r="I9" s="860"/>
      <c r="J9" s="860"/>
    </row>
    <row r="10" spans="2:12" x14ac:dyDescent="0.3">
      <c r="B10" s="862"/>
      <c r="C10" s="862"/>
      <c r="D10" s="862"/>
      <c r="E10" s="860"/>
      <c r="F10" s="322" t="s">
        <v>1729</v>
      </c>
      <c r="G10" s="323">
        <v>625</v>
      </c>
      <c r="H10" s="860"/>
      <c r="I10" s="860"/>
      <c r="J10" s="860"/>
    </row>
    <row r="11" spans="2:12" x14ac:dyDescent="0.3">
      <c r="B11" s="862"/>
      <c r="C11" s="862"/>
      <c r="D11" s="862" t="s">
        <v>1730</v>
      </c>
      <c r="E11" s="860" t="s">
        <v>1731</v>
      </c>
      <c r="F11" s="322" t="s">
        <v>1726</v>
      </c>
      <c r="G11" s="323"/>
      <c r="H11" s="323"/>
      <c r="I11" s="860"/>
      <c r="J11" s="860"/>
    </row>
    <row r="12" spans="2:12" x14ac:dyDescent="0.3">
      <c r="B12" s="862"/>
      <c r="C12" s="862"/>
      <c r="D12" s="862"/>
      <c r="E12" s="860"/>
      <c r="F12" s="322" t="s">
        <v>1727</v>
      </c>
      <c r="G12" s="323"/>
      <c r="H12" s="323"/>
      <c r="I12" s="860"/>
      <c r="J12" s="860"/>
    </row>
    <row r="13" spans="2:12" x14ac:dyDescent="0.3">
      <c r="B13" s="862"/>
      <c r="C13" s="862"/>
      <c r="D13" s="862"/>
      <c r="E13" s="860"/>
      <c r="F13" s="322" t="s">
        <v>1728</v>
      </c>
      <c r="G13" s="323"/>
      <c r="H13" s="323"/>
      <c r="I13" s="860"/>
      <c r="J13" s="860"/>
    </row>
    <row r="14" spans="2:12" x14ac:dyDescent="0.3">
      <c r="B14" s="862"/>
      <c r="C14" s="862"/>
      <c r="D14" s="862"/>
      <c r="E14" s="860"/>
      <c r="F14" s="322" t="s">
        <v>1729</v>
      </c>
      <c r="G14" s="323"/>
      <c r="H14" s="323"/>
      <c r="I14" s="860"/>
      <c r="J14" s="860"/>
      <c r="L14" s="316"/>
    </row>
    <row r="15" spans="2:12" x14ac:dyDescent="0.3">
      <c r="B15" s="862"/>
      <c r="C15" s="862"/>
      <c r="D15" s="862" t="s">
        <v>1732</v>
      </c>
      <c r="E15" s="860" t="s">
        <v>1725</v>
      </c>
      <c r="F15" s="322" t="s">
        <v>1733</v>
      </c>
      <c r="G15" s="323"/>
      <c r="H15" s="323">
        <v>1</v>
      </c>
      <c r="I15" s="860"/>
      <c r="J15" s="860"/>
    </row>
    <row r="16" spans="2:12" x14ac:dyDescent="0.3">
      <c r="B16" s="862"/>
      <c r="C16" s="862"/>
      <c r="D16" s="862"/>
      <c r="E16" s="860"/>
      <c r="F16" s="322" t="s">
        <v>1734</v>
      </c>
      <c r="G16" s="323">
        <v>1</v>
      </c>
      <c r="H16" s="323">
        <v>1</v>
      </c>
      <c r="I16" s="860"/>
      <c r="J16" s="860"/>
    </row>
    <row r="17" spans="2:10" x14ac:dyDescent="0.3">
      <c r="B17" s="862"/>
      <c r="C17" s="862"/>
      <c r="D17" s="862"/>
      <c r="E17" s="860"/>
      <c r="F17" s="322" t="s">
        <v>1735</v>
      </c>
      <c r="G17" s="323">
        <v>1</v>
      </c>
      <c r="H17" s="323">
        <v>1</v>
      </c>
      <c r="I17" s="860"/>
      <c r="J17" s="860"/>
    </row>
    <row r="18" spans="2:10" x14ac:dyDescent="0.3">
      <c r="B18" s="862"/>
      <c r="C18" s="862"/>
      <c r="D18" s="862"/>
      <c r="E18" s="860"/>
      <c r="F18" s="322" t="s">
        <v>1736</v>
      </c>
      <c r="G18" s="323">
        <v>2</v>
      </c>
      <c r="H18" s="323"/>
      <c r="I18" s="860"/>
      <c r="J18" s="860"/>
    </row>
    <row r="19" spans="2:10" x14ac:dyDescent="0.3">
      <c r="B19" s="862"/>
      <c r="C19" s="862"/>
      <c r="D19" s="862" t="s">
        <v>1732</v>
      </c>
      <c r="E19" s="860" t="s">
        <v>1731</v>
      </c>
      <c r="F19" s="322" t="s">
        <v>1733</v>
      </c>
      <c r="G19" s="323"/>
      <c r="H19" s="323"/>
      <c r="I19" s="860"/>
      <c r="J19" s="860"/>
    </row>
    <row r="20" spans="2:10" x14ac:dyDescent="0.3">
      <c r="B20" s="862"/>
      <c r="C20" s="862"/>
      <c r="D20" s="862"/>
      <c r="E20" s="860"/>
      <c r="F20" s="322" t="s">
        <v>1734</v>
      </c>
      <c r="G20" s="323"/>
      <c r="H20" s="323"/>
      <c r="I20" s="860"/>
      <c r="J20" s="860"/>
    </row>
    <row r="21" spans="2:10" x14ac:dyDescent="0.3">
      <c r="B21" s="862"/>
      <c r="C21" s="862"/>
      <c r="D21" s="862"/>
      <c r="E21" s="860"/>
      <c r="F21" s="322" t="s">
        <v>1735</v>
      </c>
      <c r="G21" s="323"/>
      <c r="H21" s="323"/>
      <c r="I21" s="860"/>
      <c r="J21" s="860"/>
    </row>
    <row r="22" spans="2:10" x14ac:dyDescent="0.3">
      <c r="B22" s="862"/>
      <c r="C22" s="862"/>
      <c r="D22" s="862"/>
      <c r="E22" s="860"/>
      <c r="F22" s="322" t="s">
        <v>1736</v>
      </c>
      <c r="G22" s="323"/>
      <c r="H22" s="323"/>
      <c r="I22" s="860"/>
      <c r="J22" s="860"/>
    </row>
    <row r="24" spans="2:10" x14ac:dyDescent="0.3">
      <c r="B24" s="320" t="s">
        <v>61</v>
      </c>
      <c r="C24" s="319"/>
      <c r="D24" s="319"/>
      <c r="E24" s="319"/>
      <c r="F24" s="319"/>
      <c r="G24" s="319"/>
      <c r="H24" s="319"/>
      <c r="I24" s="319"/>
      <c r="J24" s="319"/>
    </row>
    <row r="25" spans="2:10" ht="14.4" customHeight="1" x14ac:dyDescent="0.3">
      <c r="B25" s="862" t="s">
        <v>1719</v>
      </c>
      <c r="C25" s="862"/>
      <c r="D25" s="866" t="s">
        <v>1720</v>
      </c>
      <c r="E25" s="866" t="s">
        <v>717</v>
      </c>
      <c r="F25" s="867" t="s">
        <v>1721</v>
      </c>
      <c r="G25" s="866" t="s">
        <v>177</v>
      </c>
      <c r="H25" s="866"/>
      <c r="I25" s="862" t="s">
        <v>1737</v>
      </c>
      <c r="J25" s="862"/>
    </row>
    <row r="26" spans="2:10" x14ac:dyDescent="0.3">
      <c r="B26" s="862"/>
      <c r="C26" s="862"/>
      <c r="D26" s="866"/>
      <c r="E26" s="866"/>
      <c r="F26" s="867"/>
      <c r="G26" s="321" t="s">
        <v>1053</v>
      </c>
      <c r="H26" s="321" t="s">
        <v>1723</v>
      </c>
      <c r="I26" s="321" t="s">
        <v>1053</v>
      </c>
      <c r="J26" s="321" t="s">
        <v>1723</v>
      </c>
    </row>
    <row r="27" spans="2:10" x14ac:dyDescent="0.3">
      <c r="B27" s="862"/>
      <c r="C27" s="862"/>
      <c r="D27" s="862" t="s">
        <v>1724</v>
      </c>
      <c r="E27" s="860" t="s">
        <v>1725</v>
      </c>
      <c r="F27" s="322" t="s">
        <v>1726</v>
      </c>
      <c r="G27" s="312" t="s">
        <v>32</v>
      </c>
      <c r="H27" s="312" t="s">
        <v>32</v>
      </c>
      <c r="I27" s="860" t="s">
        <v>32</v>
      </c>
      <c r="J27" s="860" t="s">
        <v>32</v>
      </c>
    </row>
    <row r="28" spans="2:10" x14ac:dyDescent="0.3">
      <c r="B28" s="862"/>
      <c r="C28" s="862"/>
      <c r="D28" s="862"/>
      <c r="E28" s="860"/>
      <c r="F28" s="322" t="s">
        <v>1727</v>
      </c>
      <c r="G28" s="312" t="s">
        <v>32</v>
      </c>
      <c r="H28" s="312" t="s">
        <v>32</v>
      </c>
      <c r="I28" s="860"/>
      <c r="J28" s="860"/>
    </row>
    <row r="29" spans="2:10" x14ac:dyDescent="0.3">
      <c r="B29" s="862"/>
      <c r="C29" s="862"/>
      <c r="D29" s="862"/>
      <c r="E29" s="860"/>
      <c r="F29" s="322" t="s">
        <v>1728</v>
      </c>
      <c r="G29" s="312" t="s">
        <v>32</v>
      </c>
      <c r="H29" s="312" t="s">
        <v>32</v>
      </c>
      <c r="I29" s="860"/>
      <c r="J29" s="860"/>
    </row>
    <row r="30" spans="2:10" x14ac:dyDescent="0.3">
      <c r="B30" s="862"/>
      <c r="C30" s="862"/>
      <c r="D30" s="862"/>
      <c r="E30" s="860"/>
      <c r="F30" s="322" t="s">
        <v>1729</v>
      </c>
      <c r="G30" s="312" t="s">
        <v>32</v>
      </c>
      <c r="H30" s="312" t="s">
        <v>32</v>
      </c>
      <c r="I30" s="860"/>
      <c r="J30" s="860"/>
    </row>
    <row r="31" spans="2:10" x14ac:dyDescent="0.3">
      <c r="B31" s="862"/>
      <c r="C31" s="862"/>
      <c r="D31" s="862" t="s">
        <v>1730</v>
      </c>
      <c r="E31" s="860" t="s">
        <v>1731</v>
      </c>
      <c r="F31" s="322" t="s">
        <v>1726</v>
      </c>
      <c r="G31" s="312" t="s">
        <v>32</v>
      </c>
      <c r="H31" s="312" t="s">
        <v>32</v>
      </c>
      <c r="I31" s="860"/>
      <c r="J31" s="860"/>
    </row>
    <row r="32" spans="2:10" x14ac:dyDescent="0.3">
      <c r="B32" s="862"/>
      <c r="C32" s="862"/>
      <c r="D32" s="862"/>
      <c r="E32" s="860"/>
      <c r="F32" s="322" t="s">
        <v>1727</v>
      </c>
      <c r="G32" s="312" t="s">
        <v>32</v>
      </c>
      <c r="H32" s="312" t="s">
        <v>32</v>
      </c>
      <c r="I32" s="860"/>
      <c r="J32" s="860"/>
    </row>
    <row r="33" spans="2:10" x14ac:dyDescent="0.3">
      <c r="B33" s="862"/>
      <c r="C33" s="862"/>
      <c r="D33" s="862"/>
      <c r="E33" s="860"/>
      <c r="F33" s="322" t="s">
        <v>1728</v>
      </c>
      <c r="G33" s="312" t="s">
        <v>32</v>
      </c>
      <c r="H33" s="312" t="s">
        <v>32</v>
      </c>
      <c r="I33" s="860"/>
      <c r="J33" s="860"/>
    </row>
    <row r="34" spans="2:10" x14ac:dyDescent="0.3">
      <c r="B34" s="862"/>
      <c r="C34" s="862"/>
      <c r="D34" s="862"/>
      <c r="E34" s="860"/>
      <c r="F34" s="322" t="s">
        <v>1729</v>
      </c>
      <c r="G34" s="312" t="s">
        <v>32</v>
      </c>
      <c r="H34" s="312" t="s">
        <v>32</v>
      </c>
      <c r="I34" s="860"/>
      <c r="J34" s="860"/>
    </row>
    <row r="35" spans="2:10" x14ac:dyDescent="0.3">
      <c r="B35" s="862"/>
      <c r="C35" s="862"/>
      <c r="D35" s="862" t="s">
        <v>1732</v>
      </c>
      <c r="E35" s="860" t="s">
        <v>1725</v>
      </c>
      <c r="F35" s="322" t="s">
        <v>1733</v>
      </c>
      <c r="G35" s="312" t="s">
        <v>32</v>
      </c>
      <c r="H35" s="312" t="s">
        <v>32</v>
      </c>
      <c r="I35" s="860"/>
      <c r="J35" s="860"/>
    </row>
    <row r="36" spans="2:10" x14ac:dyDescent="0.3">
      <c r="B36" s="862"/>
      <c r="C36" s="862"/>
      <c r="D36" s="862"/>
      <c r="E36" s="860"/>
      <c r="F36" s="322" t="s">
        <v>1734</v>
      </c>
      <c r="G36" s="312" t="s">
        <v>32</v>
      </c>
      <c r="H36" s="312" t="s">
        <v>32</v>
      </c>
      <c r="I36" s="860"/>
      <c r="J36" s="860"/>
    </row>
    <row r="37" spans="2:10" x14ac:dyDescent="0.3">
      <c r="B37" s="862"/>
      <c r="C37" s="862"/>
      <c r="D37" s="862"/>
      <c r="E37" s="860"/>
      <c r="F37" s="322" t="s">
        <v>1735</v>
      </c>
      <c r="G37" s="312" t="s">
        <v>32</v>
      </c>
      <c r="H37" s="312" t="s">
        <v>32</v>
      </c>
      <c r="I37" s="860"/>
      <c r="J37" s="860"/>
    </row>
    <row r="38" spans="2:10" x14ac:dyDescent="0.3">
      <c r="B38" s="862"/>
      <c r="C38" s="862"/>
      <c r="D38" s="862"/>
      <c r="E38" s="860"/>
      <c r="F38" s="322" t="s">
        <v>1736</v>
      </c>
      <c r="G38" s="312" t="s">
        <v>32</v>
      </c>
      <c r="H38" s="312" t="s">
        <v>32</v>
      </c>
      <c r="I38" s="860"/>
      <c r="J38" s="860"/>
    </row>
    <row r="39" spans="2:10" x14ac:dyDescent="0.3">
      <c r="B39" s="862"/>
      <c r="C39" s="862"/>
      <c r="D39" s="862" t="s">
        <v>1732</v>
      </c>
      <c r="E39" s="860" t="s">
        <v>1731</v>
      </c>
      <c r="F39" s="322" t="s">
        <v>1733</v>
      </c>
      <c r="G39" s="312" t="s">
        <v>32</v>
      </c>
      <c r="H39" s="312" t="s">
        <v>32</v>
      </c>
      <c r="I39" s="860"/>
      <c r="J39" s="860"/>
    </row>
    <row r="40" spans="2:10" x14ac:dyDescent="0.3">
      <c r="B40" s="862"/>
      <c r="C40" s="862"/>
      <c r="D40" s="862"/>
      <c r="E40" s="860"/>
      <c r="F40" s="322" t="s">
        <v>1734</v>
      </c>
      <c r="G40" s="312" t="s">
        <v>32</v>
      </c>
      <c r="H40" s="312" t="s">
        <v>32</v>
      </c>
      <c r="I40" s="860"/>
      <c r="J40" s="860"/>
    </row>
    <row r="41" spans="2:10" x14ac:dyDescent="0.3">
      <c r="B41" s="862"/>
      <c r="C41" s="862"/>
      <c r="D41" s="862"/>
      <c r="E41" s="860"/>
      <c r="F41" s="322" t="s">
        <v>1735</v>
      </c>
      <c r="G41" s="312" t="s">
        <v>32</v>
      </c>
      <c r="H41" s="312" t="s">
        <v>32</v>
      </c>
      <c r="I41" s="860"/>
      <c r="J41" s="860"/>
    </row>
    <row r="42" spans="2:10" x14ac:dyDescent="0.3">
      <c r="B42" s="862"/>
      <c r="C42" s="862"/>
      <c r="D42" s="862"/>
      <c r="E42" s="860"/>
      <c r="F42" s="322" t="s">
        <v>1736</v>
      </c>
      <c r="G42" s="312" t="s">
        <v>32</v>
      </c>
      <c r="H42" s="312" t="s">
        <v>32</v>
      </c>
      <c r="I42" s="860"/>
      <c r="J42" s="860"/>
    </row>
    <row r="44" spans="2:10" x14ac:dyDescent="0.3">
      <c r="B44" s="320" t="s">
        <v>64</v>
      </c>
      <c r="C44" s="319"/>
      <c r="D44" s="319"/>
      <c r="E44" s="319"/>
      <c r="F44" s="319"/>
      <c r="G44" s="319"/>
      <c r="H44" s="319"/>
      <c r="I44" s="319"/>
      <c r="J44" s="319"/>
    </row>
    <row r="45" spans="2:10" ht="14.4" customHeight="1" x14ac:dyDescent="0.3">
      <c r="B45" s="862" t="s">
        <v>1719</v>
      </c>
      <c r="C45" s="862"/>
      <c r="D45" s="866" t="s">
        <v>1720</v>
      </c>
      <c r="E45" s="866" t="s">
        <v>717</v>
      </c>
      <c r="F45" s="867" t="s">
        <v>1721</v>
      </c>
      <c r="G45" s="866" t="s">
        <v>177</v>
      </c>
      <c r="H45" s="866"/>
      <c r="I45" s="862" t="s">
        <v>1737</v>
      </c>
      <c r="J45" s="862"/>
    </row>
    <row r="46" spans="2:10" x14ac:dyDescent="0.3">
      <c r="B46" s="862"/>
      <c r="C46" s="862"/>
      <c r="D46" s="866"/>
      <c r="E46" s="866"/>
      <c r="F46" s="867"/>
      <c r="G46" s="321" t="s">
        <v>1053</v>
      </c>
      <c r="H46" s="321" t="s">
        <v>1723</v>
      </c>
      <c r="I46" s="321" t="s">
        <v>1053</v>
      </c>
      <c r="J46" s="321" t="s">
        <v>1723</v>
      </c>
    </row>
    <row r="47" spans="2:10" x14ac:dyDescent="0.3">
      <c r="B47" s="862"/>
      <c r="C47" s="862"/>
      <c r="D47" s="862" t="s">
        <v>1724</v>
      </c>
      <c r="E47" s="860" t="s">
        <v>1725</v>
      </c>
      <c r="F47" s="322" t="s">
        <v>1726</v>
      </c>
      <c r="G47" s="312" t="s">
        <v>32</v>
      </c>
      <c r="H47" s="312" t="s">
        <v>32</v>
      </c>
      <c r="I47" s="860" t="s">
        <v>32</v>
      </c>
      <c r="J47" s="860" t="s">
        <v>32</v>
      </c>
    </row>
    <row r="48" spans="2:10" x14ac:dyDescent="0.3">
      <c r="B48" s="862"/>
      <c r="C48" s="862"/>
      <c r="D48" s="862"/>
      <c r="E48" s="860"/>
      <c r="F48" s="322" t="s">
        <v>1727</v>
      </c>
      <c r="G48" s="312" t="s">
        <v>32</v>
      </c>
      <c r="H48" s="312" t="s">
        <v>32</v>
      </c>
      <c r="I48" s="860"/>
      <c r="J48" s="860"/>
    </row>
    <row r="49" spans="2:10" x14ac:dyDescent="0.3">
      <c r="B49" s="862"/>
      <c r="C49" s="862"/>
      <c r="D49" s="862"/>
      <c r="E49" s="860"/>
      <c r="F49" s="322" t="s">
        <v>1728</v>
      </c>
      <c r="G49" s="312" t="s">
        <v>32</v>
      </c>
      <c r="H49" s="312" t="s">
        <v>32</v>
      </c>
      <c r="I49" s="860"/>
      <c r="J49" s="860"/>
    </row>
    <row r="50" spans="2:10" x14ac:dyDescent="0.3">
      <c r="B50" s="862"/>
      <c r="C50" s="862"/>
      <c r="D50" s="862"/>
      <c r="E50" s="860"/>
      <c r="F50" s="322" t="s">
        <v>1729</v>
      </c>
      <c r="G50" s="312" t="s">
        <v>32</v>
      </c>
      <c r="H50" s="312" t="s">
        <v>32</v>
      </c>
      <c r="I50" s="860"/>
      <c r="J50" s="860"/>
    </row>
    <row r="51" spans="2:10" x14ac:dyDescent="0.3">
      <c r="B51" s="862"/>
      <c r="C51" s="862"/>
      <c r="D51" s="862" t="s">
        <v>1730</v>
      </c>
      <c r="E51" s="860" t="s">
        <v>1731</v>
      </c>
      <c r="F51" s="322" t="s">
        <v>1726</v>
      </c>
      <c r="G51" s="312" t="s">
        <v>32</v>
      </c>
      <c r="H51" s="312" t="s">
        <v>32</v>
      </c>
      <c r="I51" s="860"/>
      <c r="J51" s="860"/>
    </row>
    <row r="52" spans="2:10" x14ac:dyDescent="0.3">
      <c r="B52" s="862"/>
      <c r="C52" s="862"/>
      <c r="D52" s="862"/>
      <c r="E52" s="860"/>
      <c r="F52" s="322" t="s">
        <v>1727</v>
      </c>
      <c r="G52" s="312" t="s">
        <v>32</v>
      </c>
      <c r="H52" s="312" t="s">
        <v>32</v>
      </c>
      <c r="I52" s="860"/>
      <c r="J52" s="860"/>
    </row>
    <row r="53" spans="2:10" x14ac:dyDescent="0.3">
      <c r="B53" s="862"/>
      <c r="C53" s="862"/>
      <c r="D53" s="862"/>
      <c r="E53" s="860"/>
      <c r="F53" s="322" t="s">
        <v>1728</v>
      </c>
      <c r="G53" s="312" t="s">
        <v>32</v>
      </c>
      <c r="H53" s="312" t="s">
        <v>32</v>
      </c>
      <c r="I53" s="860"/>
      <c r="J53" s="860"/>
    </row>
    <row r="54" spans="2:10" x14ac:dyDescent="0.3">
      <c r="B54" s="862"/>
      <c r="C54" s="862"/>
      <c r="D54" s="862"/>
      <c r="E54" s="860"/>
      <c r="F54" s="322" t="s">
        <v>1729</v>
      </c>
      <c r="G54" s="312" t="s">
        <v>32</v>
      </c>
      <c r="H54" s="312" t="s">
        <v>32</v>
      </c>
      <c r="I54" s="860"/>
      <c r="J54" s="860"/>
    </row>
    <row r="55" spans="2:10" x14ac:dyDescent="0.3">
      <c r="B55" s="862"/>
      <c r="C55" s="862"/>
      <c r="D55" s="862" t="s">
        <v>1732</v>
      </c>
      <c r="E55" s="860" t="s">
        <v>1725</v>
      </c>
      <c r="F55" s="322" t="s">
        <v>1733</v>
      </c>
      <c r="G55" s="312" t="s">
        <v>32</v>
      </c>
      <c r="H55" s="312" t="s">
        <v>32</v>
      </c>
      <c r="I55" s="860"/>
      <c r="J55" s="860"/>
    </row>
    <row r="56" spans="2:10" x14ac:dyDescent="0.3">
      <c r="B56" s="862"/>
      <c r="C56" s="862"/>
      <c r="D56" s="862"/>
      <c r="E56" s="860"/>
      <c r="F56" s="322" t="s">
        <v>1734</v>
      </c>
      <c r="G56" s="312" t="s">
        <v>32</v>
      </c>
      <c r="H56" s="312" t="s">
        <v>32</v>
      </c>
      <c r="I56" s="860"/>
      <c r="J56" s="860"/>
    </row>
    <row r="57" spans="2:10" x14ac:dyDescent="0.3">
      <c r="B57" s="862"/>
      <c r="C57" s="862"/>
      <c r="D57" s="862"/>
      <c r="E57" s="860"/>
      <c r="F57" s="322" t="s">
        <v>1735</v>
      </c>
      <c r="G57" s="312" t="s">
        <v>32</v>
      </c>
      <c r="H57" s="312" t="s">
        <v>32</v>
      </c>
      <c r="I57" s="860"/>
      <c r="J57" s="860"/>
    </row>
    <row r="58" spans="2:10" x14ac:dyDescent="0.3">
      <c r="B58" s="862"/>
      <c r="C58" s="862"/>
      <c r="D58" s="862"/>
      <c r="E58" s="860"/>
      <c r="F58" s="322" t="s">
        <v>1736</v>
      </c>
      <c r="G58" s="312" t="s">
        <v>32</v>
      </c>
      <c r="H58" s="312" t="s">
        <v>32</v>
      </c>
      <c r="I58" s="860"/>
      <c r="J58" s="860"/>
    </row>
    <row r="59" spans="2:10" x14ac:dyDescent="0.3">
      <c r="B59" s="862"/>
      <c r="C59" s="862"/>
      <c r="D59" s="862" t="s">
        <v>1732</v>
      </c>
      <c r="E59" s="860" t="s">
        <v>1731</v>
      </c>
      <c r="F59" s="322" t="s">
        <v>1733</v>
      </c>
      <c r="G59" s="312" t="s">
        <v>32</v>
      </c>
      <c r="H59" s="312" t="s">
        <v>32</v>
      </c>
      <c r="I59" s="860"/>
      <c r="J59" s="860"/>
    </row>
    <row r="60" spans="2:10" x14ac:dyDescent="0.3">
      <c r="B60" s="862"/>
      <c r="C60" s="862"/>
      <c r="D60" s="862"/>
      <c r="E60" s="860"/>
      <c r="F60" s="322" t="s">
        <v>1734</v>
      </c>
      <c r="G60" s="312" t="s">
        <v>32</v>
      </c>
      <c r="H60" s="312" t="s">
        <v>32</v>
      </c>
      <c r="I60" s="860"/>
      <c r="J60" s="860"/>
    </row>
    <row r="61" spans="2:10" x14ac:dyDescent="0.3">
      <c r="B61" s="862"/>
      <c r="C61" s="862"/>
      <c r="D61" s="862"/>
      <c r="E61" s="860"/>
      <c r="F61" s="322" t="s">
        <v>1735</v>
      </c>
      <c r="G61" s="312" t="s">
        <v>32</v>
      </c>
      <c r="H61" s="312" t="s">
        <v>32</v>
      </c>
      <c r="I61" s="860"/>
      <c r="J61" s="860"/>
    </row>
    <row r="62" spans="2:10" x14ac:dyDescent="0.3">
      <c r="B62" s="862"/>
      <c r="C62" s="862"/>
      <c r="D62" s="862"/>
      <c r="E62" s="860"/>
      <c r="F62" s="322" t="s">
        <v>1736</v>
      </c>
      <c r="G62" s="312" t="s">
        <v>32</v>
      </c>
      <c r="H62" s="312" t="s">
        <v>32</v>
      </c>
      <c r="I62" s="860"/>
      <c r="J62" s="860"/>
    </row>
    <row r="64" spans="2:10" x14ac:dyDescent="0.3">
      <c r="B64" s="320" t="s">
        <v>66</v>
      </c>
      <c r="C64" s="319"/>
      <c r="D64" s="319"/>
      <c r="E64" s="319"/>
      <c r="F64" s="319"/>
      <c r="G64" s="319"/>
      <c r="H64" s="319"/>
      <c r="I64" s="319"/>
      <c r="J64" s="319"/>
    </row>
    <row r="65" spans="2:10" ht="14.4" customHeight="1" x14ac:dyDescent="0.3">
      <c r="B65" s="862" t="s">
        <v>1719</v>
      </c>
      <c r="C65" s="862"/>
      <c r="D65" s="866" t="s">
        <v>1720</v>
      </c>
      <c r="E65" s="866" t="s">
        <v>717</v>
      </c>
      <c r="F65" s="867" t="s">
        <v>1721</v>
      </c>
      <c r="G65" s="866" t="s">
        <v>177</v>
      </c>
      <c r="H65" s="866"/>
      <c r="I65" s="862" t="s">
        <v>1737</v>
      </c>
      <c r="J65" s="862"/>
    </row>
    <row r="66" spans="2:10" x14ac:dyDescent="0.3">
      <c r="B66" s="862"/>
      <c r="C66" s="862"/>
      <c r="D66" s="866"/>
      <c r="E66" s="866"/>
      <c r="F66" s="867"/>
      <c r="G66" s="321" t="s">
        <v>1053</v>
      </c>
      <c r="H66" s="321" t="s">
        <v>1723</v>
      </c>
      <c r="I66" s="321" t="s">
        <v>1053</v>
      </c>
      <c r="J66" s="321" t="s">
        <v>1723</v>
      </c>
    </row>
    <row r="67" spans="2:10" x14ac:dyDescent="0.3">
      <c r="B67" s="862"/>
      <c r="C67" s="862"/>
      <c r="D67" s="862" t="s">
        <v>1724</v>
      </c>
      <c r="E67" s="860" t="s">
        <v>1725</v>
      </c>
      <c r="F67" s="322" t="s">
        <v>1726</v>
      </c>
      <c r="G67" s="312" t="s">
        <v>32</v>
      </c>
      <c r="H67" s="312" t="s">
        <v>32</v>
      </c>
      <c r="I67" s="860" t="s">
        <v>32</v>
      </c>
      <c r="J67" s="860" t="s">
        <v>32</v>
      </c>
    </row>
    <row r="68" spans="2:10" x14ac:dyDescent="0.3">
      <c r="B68" s="862"/>
      <c r="C68" s="862"/>
      <c r="D68" s="862"/>
      <c r="E68" s="860"/>
      <c r="F68" s="322" t="s">
        <v>1727</v>
      </c>
      <c r="G68" s="312" t="s">
        <v>32</v>
      </c>
      <c r="H68" s="312" t="s">
        <v>32</v>
      </c>
      <c r="I68" s="860"/>
      <c r="J68" s="860"/>
    </row>
    <row r="69" spans="2:10" x14ac:dyDescent="0.3">
      <c r="B69" s="862"/>
      <c r="C69" s="862"/>
      <c r="D69" s="862"/>
      <c r="E69" s="860"/>
      <c r="F69" s="322" t="s">
        <v>1728</v>
      </c>
      <c r="G69" s="312" t="s">
        <v>32</v>
      </c>
      <c r="H69" s="312" t="s">
        <v>32</v>
      </c>
      <c r="I69" s="860"/>
      <c r="J69" s="860"/>
    </row>
    <row r="70" spans="2:10" x14ac:dyDescent="0.3">
      <c r="B70" s="862"/>
      <c r="C70" s="862"/>
      <c r="D70" s="862"/>
      <c r="E70" s="860"/>
      <c r="F70" s="322" t="s">
        <v>1729</v>
      </c>
      <c r="G70" s="312" t="s">
        <v>32</v>
      </c>
      <c r="H70" s="312" t="s">
        <v>32</v>
      </c>
      <c r="I70" s="860"/>
      <c r="J70" s="860"/>
    </row>
    <row r="71" spans="2:10" x14ac:dyDescent="0.3">
      <c r="B71" s="862"/>
      <c r="C71" s="862"/>
      <c r="D71" s="862" t="s">
        <v>1730</v>
      </c>
      <c r="E71" s="860" t="s">
        <v>1731</v>
      </c>
      <c r="F71" s="322" t="s">
        <v>1726</v>
      </c>
      <c r="G71" s="312" t="s">
        <v>32</v>
      </c>
      <c r="H71" s="312" t="s">
        <v>32</v>
      </c>
      <c r="I71" s="860"/>
      <c r="J71" s="860"/>
    </row>
    <row r="72" spans="2:10" x14ac:dyDescent="0.3">
      <c r="B72" s="862"/>
      <c r="C72" s="862"/>
      <c r="D72" s="862"/>
      <c r="E72" s="860"/>
      <c r="F72" s="322" t="s">
        <v>1727</v>
      </c>
      <c r="G72" s="312" t="s">
        <v>32</v>
      </c>
      <c r="H72" s="312" t="s">
        <v>32</v>
      </c>
      <c r="I72" s="860"/>
      <c r="J72" s="860"/>
    </row>
    <row r="73" spans="2:10" x14ac:dyDescent="0.3">
      <c r="B73" s="862"/>
      <c r="C73" s="862"/>
      <c r="D73" s="862"/>
      <c r="E73" s="860"/>
      <c r="F73" s="322" t="s">
        <v>1728</v>
      </c>
      <c r="G73" s="312" t="s">
        <v>32</v>
      </c>
      <c r="H73" s="312" t="s">
        <v>32</v>
      </c>
      <c r="I73" s="860"/>
      <c r="J73" s="860"/>
    </row>
    <row r="74" spans="2:10" x14ac:dyDescent="0.3">
      <c r="B74" s="862"/>
      <c r="C74" s="862"/>
      <c r="D74" s="862"/>
      <c r="E74" s="860"/>
      <c r="F74" s="322" t="s">
        <v>1729</v>
      </c>
      <c r="G74" s="312" t="s">
        <v>32</v>
      </c>
      <c r="H74" s="312" t="s">
        <v>32</v>
      </c>
      <c r="I74" s="860"/>
      <c r="J74" s="860"/>
    </row>
    <row r="75" spans="2:10" x14ac:dyDescent="0.3">
      <c r="B75" s="862"/>
      <c r="C75" s="862"/>
      <c r="D75" s="862" t="s">
        <v>1732</v>
      </c>
      <c r="E75" s="860" t="s">
        <v>1725</v>
      </c>
      <c r="F75" s="322" t="s">
        <v>1733</v>
      </c>
      <c r="G75" s="312" t="s">
        <v>32</v>
      </c>
      <c r="H75" s="312" t="s">
        <v>32</v>
      </c>
      <c r="I75" s="860"/>
      <c r="J75" s="860"/>
    </row>
    <row r="76" spans="2:10" x14ac:dyDescent="0.3">
      <c r="B76" s="862"/>
      <c r="C76" s="862"/>
      <c r="D76" s="862"/>
      <c r="E76" s="860"/>
      <c r="F76" s="322" t="s">
        <v>1734</v>
      </c>
      <c r="G76" s="312" t="s">
        <v>32</v>
      </c>
      <c r="H76" s="312" t="s">
        <v>32</v>
      </c>
      <c r="I76" s="860"/>
      <c r="J76" s="860"/>
    </row>
    <row r="77" spans="2:10" x14ac:dyDescent="0.3">
      <c r="B77" s="862"/>
      <c r="C77" s="862"/>
      <c r="D77" s="862"/>
      <c r="E77" s="860"/>
      <c r="F77" s="322" t="s">
        <v>1735</v>
      </c>
      <c r="G77" s="312" t="s">
        <v>32</v>
      </c>
      <c r="H77" s="312" t="s">
        <v>32</v>
      </c>
      <c r="I77" s="860"/>
      <c r="J77" s="860"/>
    </row>
    <row r="78" spans="2:10" x14ac:dyDescent="0.3">
      <c r="B78" s="862"/>
      <c r="C78" s="862"/>
      <c r="D78" s="862"/>
      <c r="E78" s="860"/>
      <c r="F78" s="322" t="s">
        <v>1736</v>
      </c>
      <c r="G78" s="312" t="s">
        <v>32</v>
      </c>
      <c r="H78" s="312" t="s">
        <v>32</v>
      </c>
      <c r="I78" s="860"/>
      <c r="J78" s="860"/>
    </row>
    <row r="79" spans="2:10" x14ac:dyDescent="0.3">
      <c r="B79" s="862"/>
      <c r="C79" s="862"/>
      <c r="D79" s="862" t="s">
        <v>1732</v>
      </c>
      <c r="E79" s="860" t="s">
        <v>1731</v>
      </c>
      <c r="F79" s="322" t="s">
        <v>1733</v>
      </c>
      <c r="G79" s="312" t="s">
        <v>32</v>
      </c>
      <c r="H79" s="312" t="s">
        <v>32</v>
      </c>
      <c r="I79" s="860"/>
      <c r="J79" s="860"/>
    </row>
    <row r="80" spans="2:10" x14ac:dyDescent="0.3">
      <c r="B80" s="862"/>
      <c r="C80" s="862"/>
      <c r="D80" s="862"/>
      <c r="E80" s="860"/>
      <c r="F80" s="322" t="s">
        <v>1734</v>
      </c>
      <c r="G80" s="312" t="s">
        <v>32</v>
      </c>
      <c r="H80" s="312" t="s">
        <v>32</v>
      </c>
      <c r="I80" s="860"/>
      <c r="J80" s="860"/>
    </row>
    <row r="81" spans="2:10" x14ac:dyDescent="0.3">
      <c r="B81" s="862"/>
      <c r="C81" s="862"/>
      <c r="D81" s="862"/>
      <c r="E81" s="860"/>
      <c r="F81" s="322" t="s">
        <v>1735</v>
      </c>
      <c r="G81" s="312" t="s">
        <v>32</v>
      </c>
      <c r="H81" s="312" t="s">
        <v>32</v>
      </c>
      <c r="I81" s="860"/>
      <c r="J81" s="860"/>
    </row>
    <row r="82" spans="2:10" x14ac:dyDescent="0.3">
      <c r="B82" s="862"/>
      <c r="C82" s="862"/>
      <c r="D82" s="862"/>
      <c r="E82" s="860"/>
      <c r="F82" s="322" t="s">
        <v>1736</v>
      </c>
      <c r="G82" s="312" t="s">
        <v>32</v>
      </c>
      <c r="H82" s="312" t="s">
        <v>32</v>
      </c>
      <c r="I82" s="860"/>
      <c r="J82" s="860"/>
    </row>
    <row r="84" spans="2:10" x14ac:dyDescent="0.3">
      <c r="B84" s="320" t="s">
        <v>69</v>
      </c>
      <c r="C84" s="319"/>
      <c r="D84" s="319"/>
      <c r="E84" s="319"/>
      <c r="F84" s="319"/>
      <c r="G84" s="319"/>
      <c r="H84" s="319"/>
      <c r="I84" s="319"/>
      <c r="J84" s="319"/>
    </row>
    <row r="85" spans="2:10" ht="14.4" customHeight="1" x14ac:dyDescent="0.3">
      <c r="B85" s="862" t="s">
        <v>1719</v>
      </c>
      <c r="C85" s="862"/>
      <c r="D85" s="866" t="s">
        <v>1720</v>
      </c>
      <c r="E85" s="866" t="s">
        <v>717</v>
      </c>
      <c r="F85" s="867" t="s">
        <v>1721</v>
      </c>
      <c r="G85" s="866" t="s">
        <v>177</v>
      </c>
      <c r="H85" s="866"/>
      <c r="I85" s="862" t="s">
        <v>1737</v>
      </c>
      <c r="J85" s="862"/>
    </row>
    <row r="86" spans="2:10" x14ac:dyDescent="0.3">
      <c r="B86" s="862"/>
      <c r="C86" s="862"/>
      <c r="D86" s="866"/>
      <c r="E86" s="866"/>
      <c r="F86" s="867"/>
      <c r="G86" s="321" t="s">
        <v>1053</v>
      </c>
      <c r="H86" s="321" t="s">
        <v>1723</v>
      </c>
      <c r="I86" s="321" t="s">
        <v>1053</v>
      </c>
      <c r="J86" s="321" t="s">
        <v>1723</v>
      </c>
    </row>
    <row r="87" spans="2:10" x14ac:dyDescent="0.3">
      <c r="B87" s="862"/>
      <c r="C87" s="862"/>
      <c r="D87" s="862" t="s">
        <v>1724</v>
      </c>
      <c r="E87" s="860" t="s">
        <v>1725</v>
      </c>
      <c r="F87" s="322" t="s">
        <v>1726</v>
      </c>
      <c r="G87" s="312" t="s">
        <v>32</v>
      </c>
      <c r="H87" s="312" t="s">
        <v>32</v>
      </c>
      <c r="I87" s="860" t="s">
        <v>32</v>
      </c>
      <c r="J87" s="860" t="s">
        <v>32</v>
      </c>
    </row>
    <row r="88" spans="2:10" x14ac:dyDescent="0.3">
      <c r="B88" s="862"/>
      <c r="C88" s="862"/>
      <c r="D88" s="862"/>
      <c r="E88" s="860"/>
      <c r="F88" s="322" t="s">
        <v>1727</v>
      </c>
      <c r="G88" s="312" t="s">
        <v>32</v>
      </c>
      <c r="H88" s="312" t="s">
        <v>32</v>
      </c>
      <c r="I88" s="860"/>
      <c r="J88" s="860"/>
    </row>
    <row r="89" spans="2:10" x14ac:dyDescent="0.3">
      <c r="B89" s="862"/>
      <c r="C89" s="862"/>
      <c r="D89" s="862"/>
      <c r="E89" s="860"/>
      <c r="F89" s="322" t="s">
        <v>1728</v>
      </c>
      <c r="G89" s="312" t="s">
        <v>32</v>
      </c>
      <c r="H89" s="312" t="s">
        <v>32</v>
      </c>
      <c r="I89" s="860"/>
      <c r="J89" s="860"/>
    </row>
    <row r="90" spans="2:10" x14ac:dyDescent="0.3">
      <c r="B90" s="862"/>
      <c r="C90" s="862"/>
      <c r="D90" s="862"/>
      <c r="E90" s="860"/>
      <c r="F90" s="322" t="s">
        <v>1729</v>
      </c>
      <c r="G90" s="312" t="s">
        <v>32</v>
      </c>
      <c r="H90" s="312" t="s">
        <v>32</v>
      </c>
      <c r="I90" s="860"/>
      <c r="J90" s="860"/>
    </row>
    <row r="91" spans="2:10" x14ac:dyDescent="0.3">
      <c r="B91" s="862"/>
      <c r="C91" s="862"/>
      <c r="D91" s="862" t="s">
        <v>1730</v>
      </c>
      <c r="E91" s="860" t="s">
        <v>1731</v>
      </c>
      <c r="F91" s="322" t="s">
        <v>1726</v>
      </c>
      <c r="G91" s="312" t="s">
        <v>32</v>
      </c>
      <c r="H91" s="312" t="s">
        <v>32</v>
      </c>
      <c r="I91" s="860"/>
      <c r="J91" s="860"/>
    </row>
    <row r="92" spans="2:10" x14ac:dyDescent="0.3">
      <c r="B92" s="862"/>
      <c r="C92" s="862"/>
      <c r="D92" s="862"/>
      <c r="E92" s="860"/>
      <c r="F92" s="322" t="s">
        <v>1727</v>
      </c>
      <c r="G92" s="312" t="s">
        <v>32</v>
      </c>
      <c r="H92" s="312" t="s">
        <v>32</v>
      </c>
      <c r="I92" s="860"/>
      <c r="J92" s="860"/>
    </row>
    <row r="93" spans="2:10" x14ac:dyDescent="0.3">
      <c r="B93" s="862"/>
      <c r="C93" s="862"/>
      <c r="D93" s="862"/>
      <c r="E93" s="860"/>
      <c r="F93" s="322" t="s">
        <v>1728</v>
      </c>
      <c r="G93" s="312" t="s">
        <v>32</v>
      </c>
      <c r="H93" s="312" t="s">
        <v>32</v>
      </c>
      <c r="I93" s="860"/>
      <c r="J93" s="860"/>
    </row>
    <row r="94" spans="2:10" x14ac:dyDescent="0.3">
      <c r="B94" s="862"/>
      <c r="C94" s="862"/>
      <c r="D94" s="862"/>
      <c r="E94" s="860"/>
      <c r="F94" s="322" t="s">
        <v>1729</v>
      </c>
      <c r="G94" s="312" t="s">
        <v>32</v>
      </c>
      <c r="H94" s="312" t="s">
        <v>32</v>
      </c>
      <c r="I94" s="860"/>
      <c r="J94" s="860"/>
    </row>
    <row r="95" spans="2:10" x14ac:dyDescent="0.3">
      <c r="B95" s="862"/>
      <c r="C95" s="862"/>
      <c r="D95" s="862" t="s">
        <v>1732</v>
      </c>
      <c r="E95" s="860" t="s">
        <v>1725</v>
      </c>
      <c r="F95" s="322" t="s">
        <v>1733</v>
      </c>
      <c r="G95" s="312" t="s">
        <v>32</v>
      </c>
      <c r="H95" s="312" t="s">
        <v>32</v>
      </c>
      <c r="I95" s="860"/>
      <c r="J95" s="860"/>
    </row>
    <row r="96" spans="2:10" x14ac:dyDescent="0.3">
      <c r="B96" s="862"/>
      <c r="C96" s="862"/>
      <c r="D96" s="862"/>
      <c r="E96" s="860"/>
      <c r="F96" s="322" t="s">
        <v>1734</v>
      </c>
      <c r="G96" s="312" t="s">
        <v>32</v>
      </c>
      <c r="H96" s="312" t="s">
        <v>32</v>
      </c>
      <c r="I96" s="860"/>
      <c r="J96" s="860"/>
    </row>
    <row r="97" spans="2:10" x14ac:dyDescent="0.3">
      <c r="B97" s="862"/>
      <c r="C97" s="862"/>
      <c r="D97" s="862"/>
      <c r="E97" s="860"/>
      <c r="F97" s="322" t="s">
        <v>1735</v>
      </c>
      <c r="G97" s="312" t="s">
        <v>32</v>
      </c>
      <c r="H97" s="312" t="s">
        <v>32</v>
      </c>
      <c r="I97" s="860"/>
      <c r="J97" s="860"/>
    </row>
    <row r="98" spans="2:10" x14ac:dyDescent="0.3">
      <c r="B98" s="862"/>
      <c r="C98" s="862"/>
      <c r="D98" s="862"/>
      <c r="E98" s="860"/>
      <c r="F98" s="322" t="s">
        <v>1736</v>
      </c>
      <c r="G98" s="312" t="s">
        <v>32</v>
      </c>
      <c r="H98" s="312" t="s">
        <v>32</v>
      </c>
      <c r="I98" s="860"/>
      <c r="J98" s="860"/>
    </row>
    <row r="99" spans="2:10" x14ac:dyDescent="0.3">
      <c r="B99" s="862"/>
      <c r="C99" s="862"/>
      <c r="D99" s="862" t="s">
        <v>1732</v>
      </c>
      <c r="E99" s="860" t="s">
        <v>1731</v>
      </c>
      <c r="F99" s="322" t="s">
        <v>1733</v>
      </c>
      <c r="G99" s="312" t="s">
        <v>32</v>
      </c>
      <c r="H99" s="312" t="s">
        <v>32</v>
      </c>
      <c r="I99" s="860"/>
      <c r="J99" s="860"/>
    </row>
    <row r="100" spans="2:10" x14ac:dyDescent="0.3">
      <c r="B100" s="862"/>
      <c r="C100" s="862"/>
      <c r="D100" s="862"/>
      <c r="E100" s="860"/>
      <c r="F100" s="322" t="s">
        <v>1734</v>
      </c>
      <c r="G100" s="312" t="s">
        <v>32</v>
      </c>
      <c r="H100" s="312" t="s">
        <v>32</v>
      </c>
      <c r="I100" s="860"/>
      <c r="J100" s="860"/>
    </row>
    <row r="101" spans="2:10" x14ac:dyDescent="0.3">
      <c r="B101" s="862"/>
      <c r="C101" s="862"/>
      <c r="D101" s="862"/>
      <c r="E101" s="860"/>
      <c r="F101" s="322" t="s">
        <v>1735</v>
      </c>
      <c r="G101" s="312" t="s">
        <v>32</v>
      </c>
      <c r="H101" s="312" t="s">
        <v>32</v>
      </c>
      <c r="I101" s="860"/>
      <c r="J101" s="860"/>
    </row>
    <row r="102" spans="2:10" x14ac:dyDescent="0.3">
      <c r="B102" s="862"/>
      <c r="C102" s="862"/>
      <c r="D102" s="862"/>
      <c r="E102" s="860"/>
      <c r="F102" s="322" t="s">
        <v>1736</v>
      </c>
      <c r="G102" s="312" t="s">
        <v>32</v>
      </c>
      <c r="H102" s="312" t="s">
        <v>32</v>
      </c>
      <c r="I102" s="860"/>
      <c r="J102" s="860"/>
    </row>
    <row r="104" spans="2:10" x14ac:dyDescent="0.3">
      <c r="B104" s="320" t="s">
        <v>72</v>
      </c>
      <c r="C104" s="319"/>
      <c r="D104" s="319"/>
      <c r="E104" s="319"/>
      <c r="F104" s="319"/>
      <c r="G104" s="319"/>
      <c r="H104" s="319"/>
      <c r="I104" s="319"/>
      <c r="J104" s="319"/>
    </row>
    <row r="105" spans="2:10" ht="14.4" customHeight="1" x14ac:dyDescent="0.3">
      <c r="B105" s="862" t="s">
        <v>1719</v>
      </c>
      <c r="C105" s="862"/>
      <c r="D105" s="866" t="s">
        <v>1720</v>
      </c>
      <c r="E105" s="866" t="s">
        <v>717</v>
      </c>
      <c r="F105" s="867" t="s">
        <v>1721</v>
      </c>
      <c r="G105" s="866" t="s">
        <v>177</v>
      </c>
      <c r="H105" s="866"/>
      <c r="I105" s="862" t="s">
        <v>1737</v>
      </c>
      <c r="J105" s="862"/>
    </row>
    <row r="106" spans="2:10" x14ac:dyDescent="0.3">
      <c r="B106" s="862"/>
      <c r="C106" s="862"/>
      <c r="D106" s="866"/>
      <c r="E106" s="866"/>
      <c r="F106" s="867"/>
      <c r="G106" s="321" t="s">
        <v>1053</v>
      </c>
      <c r="H106" s="321" t="s">
        <v>1723</v>
      </c>
      <c r="I106" s="321" t="s">
        <v>1053</v>
      </c>
      <c r="J106" s="321" t="s">
        <v>1723</v>
      </c>
    </row>
    <row r="107" spans="2:10" x14ac:dyDescent="0.3">
      <c r="B107" s="862"/>
      <c r="C107" s="862"/>
      <c r="D107" s="862" t="s">
        <v>1724</v>
      </c>
      <c r="E107" s="860" t="s">
        <v>1725</v>
      </c>
      <c r="F107" s="322" t="s">
        <v>1726</v>
      </c>
      <c r="G107" s="312" t="s">
        <v>32</v>
      </c>
      <c r="H107" s="312" t="s">
        <v>32</v>
      </c>
      <c r="I107" s="860" t="s">
        <v>32</v>
      </c>
      <c r="J107" s="860" t="s">
        <v>32</v>
      </c>
    </row>
    <row r="108" spans="2:10" x14ac:dyDescent="0.3">
      <c r="B108" s="862"/>
      <c r="C108" s="862"/>
      <c r="D108" s="862"/>
      <c r="E108" s="860"/>
      <c r="F108" s="322" t="s">
        <v>1727</v>
      </c>
      <c r="G108" s="312" t="s">
        <v>32</v>
      </c>
      <c r="H108" s="312" t="s">
        <v>32</v>
      </c>
      <c r="I108" s="860"/>
      <c r="J108" s="860"/>
    </row>
    <row r="109" spans="2:10" x14ac:dyDescent="0.3">
      <c r="B109" s="862"/>
      <c r="C109" s="862"/>
      <c r="D109" s="862"/>
      <c r="E109" s="860"/>
      <c r="F109" s="322" t="s">
        <v>1728</v>
      </c>
      <c r="G109" s="312" t="s">
        <v>32</v>
      </c>
      <c r="H109" s="312" t="s">
        <v>32</v>
      </c>
      <c r="I109" s="860"/>
      <c r="J109" s="860"/>
    </row>
    <row r="110" spans="2:10" x14ac:dyDescent="0.3">
      <c r="B110" s="862"/>
      <c r="C110" s="862"/>
      <c r="D110" s="862"/>
      <c r="E110" s="860"/>
      <c r="F110" s="322" t="s">
        <v>1729</v>
      </c>
      <c r="G110" s="312" t="s">
        <v>32</v>
      </c>
      <c r="H110" s="312" t="s">
        <v>32</v>
      </c>
      <c r="I110" s="860"/>
      <c r="J110" s="860"/>
    </row>
    <row r="111" spans="2:10" x14ac:dyDescent="0.3">
      <c r="B111" s="862"/>
      <c r="C111" s="862"/>
      <c r="D111" s="862" t="s">
        <v>1730</v>
      </c>
      <c r="E111" s="860" t="s">
        <v>1731</v>
      </c>
      <c r="F111" s="322" t="s">
        <v>1726</v>
      </c>
      <c r="G111" s="312" t="s">
        <v>32</v>
      </c>
      <c r="H111" s="312" t="s">
        <v>32</v>
      </c>
      <c r="I111" s="860"/>
      <c r="J111" s="860"/>
    </row>
    <row r="112" spans="2:10" x14ac:dyDescent="0.3">
      <c r="B112" s="862"/>
      <c r="C112" s="862"/>
      <c r="D112" s="862"/>
      <c r="E112" s="860"/>
      <c r="F112" s="322" t="s">
        <v>1727</v>
      </c>
      <c r="G112" s="312" t="s">
        <v>32</v>
      </c>
      <c r="H112" s="312" t="s">
        <v>32</v>
      </c>
      <c r="I112" s="860"/>
      <c r="J112" s="860"/>
    </row>
    <row r="113" spans="2:10" x14ac:dyDescent="0.3">
      <c r="B113" s="862"/>
      <c r="C113" s="862"/>
      <c r="D113" s="862"/>
      <c r="E113" s="860"/>
      <c r="F113" s="322" t="s">
        <v>1728</v>
      </c>
      <c r="G113" s="312" t="s">
        <v>32</v>
      </c>
      <c r="H113" s="312" t="s">
        <v>32</v>
      </c>
      <c r="I113" s="860"/>
      <c r="J113" s="860"/>
    </row>
    <row r="114" spans="2:10" x14ac:dyDescent="0.3">
      <c r="B114" s="862"/>
      <c r="C114" s="862"/>
      <c r="D114" s="862"/>
      <c r="E114" s="860"/>
      <c r="F114" s="322" t="s">
        <v>1729</v>
      </c>
      <c r="G114" s="312" t="s">
        <v>32</v>
      </c>
      <c r="H114" s="312" t="s">
        <v>32</v>
      </c>
      <c r="I114" s="860"/>
      <c r="J114" s="860"/>
    </row>
    <row r="115" spans="2:10" x14ac:dyDescent="0.3">
      <c r="B115" s="862"/>
      <c r="C115" s="862"/>
      <c r="D115" s="862" t="s">
        <v>1732</v>
      </c>
      <c r="E115" s="860" t="s">
        <v>1725</v>
      </c>
      <c r="F115" s="322" t="s">
        <v>1733</v>
      </c>
      <c r="G115" s="312" t="s">
        <v>32</v>
      </c>
      <c r="H115" s="312" t="s">
        <v>32</v>
      </c>
      <c r="I115" s="860"/>
      <c r="J115" s="860"/>
    </row>
    <row r="116" spans="2:10" x14ac:dyDescent="0.3">
      <c r="B116" s="862"/>
      <c r="C116" s="862"/>
      <c r="D116" s="862"/>
      <c r="E116" s="860"/>
      <c r="F116" s="322" t="s">
        <v>1734</v>
      </c>
      <c r="G116" s="312" t="s">
        <v>32</v>
      </c>
      <c r="H116" s="312" t="s">
        <v>32</v>
      </c>
      <c r="I116" s="860"/>
      <c r="J116" s="860"/>
    </row>
    <row r="117" spans="2:10" x14ac:dyDescent="0.3">
      <c r="B117" s="862"/>
      <c r="C117" s="862"/>
      <c r="D117" s="862"/>
      <c r="E117" s="860"/>
      <c r="F117" s="322" t="s">
        <v>1735</v>
      </c>
      <c r="G117" s="312" t="s">
        <v>32</v>
      </c>
      <c r="H117" s="312" t="s">
        <v>32</v>
      </c>
      <c r="I117" s="860"/>
      <c r="J117" s="860"/>
    </row>
    <row r="118" spans="2:10" x14ac:dyDescent="0.3">
      <c r="B118" s="862"/>
      <c r="C118" s="862"/>
      <c r="D118" s="862"/>
      <c r="E118" s="860"/>
      <c r="F118" s="322" t="s">
        <v>1736</v>
      </c>
      <c r="G118" s="312" t="s">
        <v>32</v>
      </c>
      <c r="H118" s="312" t="s">
        <v>32</v>
      </c>
      <c r="I118" s="860"/>
      <c r="J118" s="860"/>
    </row>
    <row r="119" spans="2:10" x14ac:dyDescent="0.3">
      <c r="B119" s="862"/>
      <c r="C119" s="862"/>
      <c r="D119" s="862" t="s">
        <v>1732</v>
      </c>
      <c r="E119" s="860" t="s">
        <v>1731</v>
      </c>
      <c r="F119" s="322" t="s">
        <v>1733</v>
      </c>
      <c r="G119" s="312" t="s">
        <v>32</v>
      </c>
      <c r="H119" s="312" t="s">
        <v>32</v>
      </c>
      <c r="I119" s="860"/>
      <c r="J119" s="860"/>
    </row>
    <row r="120" spans="2:10" x14ac:dyDescent="0.3">
      <c r="B120" s="862"/>
      <c r="C120" s="862"/>
      <c r="D120" s="862"/>
      <c r="E120" s="860"/>
      <c r="F120" s="322" t="s">
        <v>1734</v>
      </c>
      <c r="G120" s="312" t="s">
        <v>32</v>
      </c>
      <c r="H120" s="312" t="s">
        <v>32</v>
      </c>
      <c r="I120" s="860"/>
      <c r="J120" s="860"/>
    </row>
    <row r="121" spans="2:10" x14ac:dyDescent="0.3">
      <c r="B121" s="862"/>
      <c r="C121" s="862"/>
      <c r="D121" s="862"/>
      <c r="E121" s="860"/>
      <c r="F121" s="322" t="s">
        <v>1735</v>
      </c>
      <c r="G121" s="312" t="s">
        <v>32</v>
      </c>
      <c r="H121" s="312" t="s">
        <v>32</v>
      </c>
      <c r="I121" s="860"/>
      <c r="J121" s="860"/>
    </row>
    <row r="122" spans="2:10" x14ac:dyDescent="0.3">
      <c r="B122" s="862"/>
      <c r="C122" s="862"/>
      <c r="D122" s="862"/>
      <c r="E122" s="860"/>
      <c r="F122" s="322" t="s">
        <v>1736</v>
      </c>
      <c r="G122" s="312" t="s">
        <v>32</v>
      </c>
      <c r="H122" s="312" t="s">
        <v>32</v>
      </c>
      <c r="I122" s="860"/>
      <c r="J122" s="860"/>
    </row>
    <row r="124" spans="2:10" x14ac:dyDescent="0.3">
      <c r="B124" s="320" t="s">
        <v>73</v>
      </c>
      <c r="C124" s="319"/>
      <c r="D124" s="319"/>
      <c r="E124" s="319"/>
      <c r="F124" s="319"/>
      <c r="G124" s="319"/>
      <c r="H124" s="319"/>
      <c r="I124" s="319"/>
      <c r="J124" s="319"/>
    </row>
    <row r="125" spans="2:10" ht="14.4" customHeight="1" x14ac:dyDescent="0.3">
      <c r="B125" s="862" t="s">
        <v>1719</v>
      </c>
      <c r="C125" s="862"/>
      <c r="D125" s="866" t="s">
        <v>1720</v>
      </c>
      <c r="E125" s="866" t="s">
        <v>717</v>
      </c>
      <c r="F125" s="867" t="s">
        <v>1721</v>
      </c>
      <c r="G125" s="866" t="s">
        <v>177</v>
      </c>
      <c r="H125" s="866"/>
      <c r="I125" s="862" t="s">
        <v>1722</v>
      </c>
      <c r="J125" s="862"/>
    </row>
    <row r="126" spans="2:10" x14ac:dyDescent="0.3">
      <c r="B126" s="862"/>
      <c r="C126" s="862"/>
      <c r="D126" s="866"/>
      <c r="E126" s="866"/>
      <c r="F126" s="867"/>
      <c r="G126" s="321" t="s">
        <v>1053</v>
      </c>
      <c r="H126" s="321" t="s">
        <v>1723</v>
      </c>
      <c r="I126" s="321" t="s">
        <v>1053</v>
      </c>
      <c r="J126" s="321" t="s">
        <v>1723</v>
      </c>
    </row>
    <row r="127" spans="2:10" x14ac:dyDescent="0.3">
      <c r="B127" s="862"/>
      <c r="C127" s="862"/>
      <c r="D127" s="862" t="s">
        <v>1724</v>
      </c>
      <c r="E127" s="860" t="s">
        <v>1725</v>
      </c>
      <c r="F127" s="322" t="s">
        <v>1726</v>
      </c>
      <c r="G127" s="312" t="s">
        <v>32</v>
      </c>
      <c r="H127" s="312" t="s">
        <v>32</v>
      </c>
      <c r="I127" s="860" t="s">
        <v>32</v>
      </c>
      <c r="J127" s="860" t="s">
        <v>32</v>
      </c>
    </row>
    <row r="128" spans="2:10" x14ac:dyDescent="0.3">
      <c r="B128" s="862"/>
      <c r="C128" s="862"/>
      <c r="D128" s="862"/>
      <c r="E128" s="860"/>
      <c r="F128" s="322" t="s">
        <v>1727</v>
      </c>
      <c r="G128" s="312" t="s">
        <v>32</v>
      </c>
      <c r="H128" s="312" t="s">
        <v>32</v>
      </c>
      <c r="I128" s="860"/>
      <c r="J128" s="860"/>
    </row>
    <row r="129" spans="2:10" x14ac:dyDescent="0.3">
      <c r="B129" s="862"/>
      <c r="C129" s="862"/>
      <c r="D129" s="862"/>
      <c r="E129" s="860"/>
      <c r="F129" s="322" t="s">
        <v>1728</v>
      </c>
      <c r="G129" s="312" t="s">
        <v>32</v>
      </c>
      <c r="H129" s="312" t="s">
        <v>32</v>
      </c>
      <c r="I129" s="860"/>
      <c r="J129" s="860"/>
    </row>
    <row r="130" spans="2:10" x14ac:dyDescent="0.3">
      <c r="B130" s="862"/>
      <c r="C130" s="862"/>
      <c r="D130" s="862"/>
      <c r="E130" s="860"/>
      <c r="F130" s="322" t="s">
        <v>1729</v>
      </c>
      <c r="G130" s="312" t="s">
        <v>32</v>
      </c>
      <c r="H130" s="312" t="s">
        <v>32</v>
      </c>
      <c r="I130" s="860"/>
      <c r="J130" s="860"/>
    </row>
    <row r="131" spans="2:10" x14ac:dyDescent="0.3">
      <c r="B131" s="862"/>
      <c r="C131" s="862"/>
      <c r="D131" s="862" t="s">
        <v>1730</v>
      </c>
      <c r="E131" s="860" t="s">
        <v>1731</v>
      </c>
      <c r="F131" s="322" t="s">
        <v>1726</v>
      </c>
      <c r="G131" s="312" t="s">
        <v>32</v>
      </c>
      <c r="H131" s="312" t="s">
        <v>32</v>
      </c>
      <c r="I131" s="860"/>
      <c r="J131" s="860"/>
    </row>
    <row r="132" spans="2:10" x14ac:dyDescent="0.3">
      <c r="B132" s="862"/>
      <c r="C132" s="862"/>
      <c r="D132" s="862"/>
      <c r="E132" s="860"/>
      <c r="F132" s="322" t="s">
        <v>1727</v>
      </c>
      <c r="G132" s="312" t="s">
        <v>32</v>
      </c>
      <c r="H132" s="312" t="s">
        <v>32</v>
      </c>
      <c r="I132" s="860"/>
      <c r="J132" s="860"/>
    </row>
    <row r="133" spans="2:10" x14ac:dyDescent="0.3">
      <c r="B133" s="862"/>
      <c r="C133" s="862"/>
      <c r="D133" s="862"/>
      <c r="E133" s="860"/>
      <c r="F133" s="322" t="s">
        <v>1728</v>
      </c>
      <c r="G133" s="312" t="s">
        <v>32</v>
      </c>
      <c r="H133" s="312" t="s">
        <v>32</v>
      </c>
      <c r="I133" s="860"/>
      <c r="J133" s="860"/>
    </row>
    <row r="134" spans="2:10" x14ac:dyDescent="0.3">
      <c r="B134" s="862"/>
      <c r="C134" s="862"/>
      <c r="D134" s="862"/>
      <c r="E134" s="860"/>
      <c r="F134" s="322" t="s">
        <v>1729</v>
      </c>
      <c r="G134" s="312" t="s">
        <v>32</v>
      </c>
      <c r="H134" s="312" t="s">
        <v>32</v>
      </c>
      <c r="I134" s="860"/>
      <c r="J134" s="860"/>
    </row>
    <row r="135" spans="2:10" x14ac:dyDescent="0.3">
      <c r="B135" s="862"/>
      <c r="C135" s="862"/>
      <c r="D135" s="862" t="s">
        <v>1732</v>
      </c>
      <c r="E135" s="860" t="s">
        <v>1725</v>
      </c>
      <c r="F135" s="322" t="s">
        <v>1733</v>
      </c>
      <c r="G135" s="312" t="s">
        <v>32</v>
      </c>
      <c r="H135" s="312" t="s">
        <v>32</v>
      </c>
      <c r="I135" s="860"/>
      <c r="J135" s="860"/>
    </row>
    <row r="136" spans="2:10" x14ac:dyDescent="0.3">
      <c r="B136" s="862"/>
      <c r="C136" s="862"/>
      <c r="D136" s="862"/>
      <c r="E136" s="860"/>
      <c r="F136" s="322" t="s">
        <v>1734</v>
      </c>
      <c r="G136" s="312" t="s">
        <v>32</v>
      </c>
      <c r="H136" s="312" t="s">
        <v>32</v>
      </c>
      <c r="I136" s="860"/>
      <c r="J136" s="860"/>
    </row>
    <row r="137" spans="2:10" x14ac:dyDescent="0.3">
      <c r="B137" s="862"/>
      <c r="C137" s="862"/>
      <c r="D137" s="862"/>
      <c r="E137" s="860"/>
      <c r="F137" s="322" t="s">
        <v>1735</v>
      </c>
      <c r="G137" s="312" t="s">
        <v>32</v>
      </c>
      <c r="H137" s="312" t="s">
        <v>32</v>
      </c>
      <c r="I137" s="860"/>
      <c r="J137" s="860"/>
    </row>
    <row r="138" spans="2:10" x14ac:dyDescent="0.3">
      <c r="B138" s="862"/>
      <c r="C138" s="862"/>
      <c r="D138" s="862"/>
      <c r="E138" s="860"/>
      <c r="F138" s="322" t="s">
        <v>1736</v>
      </c>
      <c r="G138" s="312" t="s">
        <v>32</v>
      </c>
      <c r="H138" s="312" t="s">
        <v>32</v>
      </c>
      <c r="I138" s="860"/>
      <c r="J138" s="860"/>
    </row>
    <row r="139" spans="2:10" x14ac:dyDescent="0.3">
      <c r="B139" s="862"/>
      <c r="C139" s="862"/>
      <c r="D139" s="862" t="s">
        <v>1732</v>
      </c>
      <c r="E139" s="860" t="s">
        <v>1731</v>
      </c>
      <c r="F139" s="322" t="s">
        <v>1733</v>
      </c>
      <c r="G139" s="312" t="s">
        <v>32</v>
      </c>
      <c r="H139" s="312" t="s">
        <v>32</v>
      </c>
      <c r="I139" s="860"/>
      <c r="J139" s="860"/>
    </row>
    <row r="140" spans="2:10" x14ac:dyDescent="0.3">
      <c r="B140" s="862"/>
      <c r="C140" s="862"/>
      <c r="D140" s="862"/>
      <c r="E140" s="860"/>
      <c r="F140" s="322" t="s">
        <v>1734</v>
      </c>
      <c r="G140" s="312" t="s">
        <v>32</v>
      </c>
      <c r="H140" s="312" t="s">
        <v>32</v>
      </c>
      <c r="I140" s="860"/>
      <c r="J140" s="860"/>
    </row>
    <row r="141" spans="2:10" x14ac:dyDescent="0.3">
      <c r="B141" s="862"/>
      <c r="C141" s="862"/>
      <c r="D141" s="862"/>
      <c r="E141" s="860"/>
      <c r="F141" s="322" t="s">
        <v>1735</v>
      </c>
      <c r="G141" s="312" t="s">
        <v>32</v>
      </c>
      <c r="H141" s="312" t="s">
        <v>32</v>
      </c>
      <c r="I141" s="860"/>
      <c r="J141" s="860"/>
    </row>
    <row r="142" spans="2:10" x14ac:dyDescent="0.3">
      <c r="B142" s="862"/>
      <c r="C142" s="862"/>
      <c r="D142" s="862"/>
      <c r="E142" s="860"/>
      <c r="F142" s="322" t="s">
        <v>1736</v>
      </c>
      <c r="G142" s="312" t="s">
        <v>32</v>
      </c>
      <c r="H142" s="312" t="s">
        <v>32</v>
      </c>
      <c r="I142" s="860"/>
      <c r="J142" s="860"/>
    </row>
    <row r="144" spans="2:10" x14ac:dyDescent="0.3">
      <c r="B144" s="320" t="s">
        <v>74</v>
      </c>
      <c r="C144" s="319"/>
      <c r="D144" s="319"/>
      <c r="E144" s="319"/>
      <c r="F144" s="319"/>
      <c r="G144" s="319"/>
      <c r="H144" s="319"/>
      <c r="I144" s="319"/>
      <c r="J144" s="319"/>
    </row>
    <row r="145" spans="2:10" ht="14.4" customHeight="1" x14ac:dyDescent="0.3">
      <c r="B145" s="862" t="s">
        <v>1719</v>
      </c>
      <c r="C145" s="862"/>
      <c r="D145" s="866" t="s">
        <v>1720</v>
      </c>
      <c r="E145" s="866" t="s">
        <v>717</v>
      </c>
      <c r="F145" s="867" t="s">
        <v>1721</v>
      </c>
      <c r="G145" s="866" t="s">
        <v>177</v>
      </c>
      <c r="H145" s="866"/>
      <c r="I145" s="862" t="s">
        <v>1722</v>
      </c>
      <c r="J145" s="862"/>
    </row>
    <row r="146" spans="2:10" x14ac:dyDescent="0.3">
      <c r="B146" s="862"/>
      <c r="C146" s="862"/>
      <c r="D146" s="866"/>
      <c r="E146" s="866"/>
      <c r="F146" s="867"/>
      <c r="G146" s="321" t="s">
        <v>1053</v>
      </c>
      <c r="H146" s="321" t="s">
        <v>1723</v>
      </c>
      <c r="I146" s="321" t="s">
        <v>1053</v>
      </c>
      <c r="J146" s="321" t="s">
        <v>1723</v>
      </c>
    </row>
    <row r="147" spans="2:10" x14ac:dyDescent="0.3">
      <c r="B147" s="862"/>
      <c r="C147" s="862"/>
      <c r="D147" s="862" t="s">
        <v>1724</v>
      </c>
      <c r="E147" s="860" t="s">
        <v>1725</v>
      </c>
      <c r="F147" s="322" t="s">
        <v>1726</v>
      </c>
      <c r="G147" s="312" t="s">
        <v>32</v>
      </c>
      <c r="H147" s="312" t="s">
        <v>32</v>
      </c>
      <c r="I147" s="860" t="s">
        <v>32</v>
      </c>
      <c r="J147" s="860" t="s">
        <v>32</v>
      </c>
    </row>
    <row r="148" spans="2:10" x14ac:dyDescent="0.3">
      <c r="B148" s="862"/>
      <c r="C148" s="862"/>
      <c r="D148" s="862"/>
      <c r="E148" s="860"/>
      <c r="F148" s="322" t="s">
        <v>1727</v>
      </c>
      <c r="G148" s="312" t="s">
        <v>32</v>
      </c>
      <c r="H148" s="312" t="s">
        <v>32</v>
      </c>
      <c r="I148" s="860"/>
      <c r="J148" s="860"/>
    </row>
    <row r="149" spans="2:10" x14ac:dyDescent="0.3">
      <c r="B149" s="862"/>
      <c r="C149" s="862"/>
      <c r="D149" s="862"/>
      <c r="E149" s="860"/>
      <c r="F149" s="322" t="s">
        <v>1728</v>
      </c>
      <c r="G149" s="312" t="s">
        <v>32</v>
      </c>
      <c r="H149" s="312" t="s">
        <v>32</v>
      </c>
      <c r="I149" s="860"/>
      <c r="J149" s="860"/>
    </row>
    <row r="150" spans="2:10" x14ac:dyDescent="0.3">
      <c r="B150" s="862"/>
      <c r="C150" s="862"/>
      <c r="D150" s="862"/>
      <c r="E150" s="860"/>
      <c r="F150" s="322" t="s">
        <v>1729</v>
      </c>
      <c r="G150" s="312" t="s">
        <v>32</v>
      </c>
      <c r="H150" s="312" t="s">
        <v>32</v>
      </c>
      <c r="I150" s="860"/>
      <c r="J150" s="860"/>
    </row>
    <row r="151" spans="2:10" x14ac:dyDescent="0.3">
      <c r="B151" s="862"/>
      <c r="C151" s="862"/>
      <c r="D151" s="862" t="s">
        <v>1730</v>
      </c>
      <c r="E151" s="860" t="s">
        <v>1731</v>
      </c>
      <c r="F151" s="322" t="s">
        <v>1726</v>
      </c>
      <c r="G151" s="312" t="s">
        <v>32</v>
      </c>
      <c r="H151" s="312" t="s">
        <v>32</v>
      </c>
      <c r="I151" s="860"/>
      <c r="J151" s="860"/>
    </row>
    <row r="152" spans="2:10" x14ac:dyDescent="0.3">
      <c r="B152" s="862"/>
      <c r="C152" s="862"/>
      <c r="D152" s="862"/>
      <c r="E152" s="860"/>
      <c r="F152" s="322" t="s">
        <v>1727</v>
      </c>
      <c r="G152" s="312" t="s">
        <v>32</v>
      </c>
      <c r="H152" s="312" t="s">
        <v>32</v>
      </c>
      <c r="I152" s="860"/>
      <c r="J152" s="860"/>
    </row>
    <row r="153" spans="2:10" x14ac:dyDescent="0.3">
      <c r="B153" s="862"/>
      <c r="C153" s="862"/>
      <c r="D153" s="862"/>
      <c r="E153" s="860"/>
      <c r="F153" s="322" t="s">
        <v>1728</v>
      </c>
      <c r="G153" s="312" t="s">
        <v>32</v>
      </c>
      <c r="H153" s="312" t="s">
        <v>32</v>
      </c>
      <c r="I153" s="860"/>
      <c r="J153" s="860"/>
    </row>
    <row r="154" spans="2:10" x14ac:dyDescent="0.3">
      <c r="B154" s="862"/>
      <c r="C154" s="862"/>
      <c r="D154" s="862"/>
      <c r="E154" s="860"/>
      <c r="F154" s="322" t="s">
        <v>1729</v>
      </c>
      <c r="G154" s="312" t="s">
        <v>32</v>
      </c>
      <c r="H154" s="312" t="s">
        <v>32</v>
      </c>
      <c r="I154" s="860"/>
      <c r="J154" s="860"/>
    </row>
    <row r="155" spans="2:10" x14ac:dyDescent="0.3">
      <c r="B155" s="862"/>
      <c r="C155" s="862"/>
      <c r="D155" s="862" t="s">
        <v>1732</v>
      </c>
      <c r="E155" s="860" t="s">
        <v>1725</v>
      </c>
      <c r="F155" s="322" t="s">
        <v>1733</v>
      </c>
      <c r="G155" s="312" t="s">
        <v>32</v>
      </c>
      <c r="H155" s="312" t="s">
        <v>32</v>
      </c>
      <c r="I155" s="860"/>
      <c r="J155" s="860"/>
    </row>
    <row r="156" spans="2:10" x14ac:dyDescent="0.3">
      <c r="B156" s="862"/>
      <c r="C156" s="862"/>
      <c r="D156" s="862"/>
      <c r="E156" s="860"/>
      <c r="F156" s="322" t="s">
        <v>1734</v>
      </c>
      <c r="G156" s="312" t="s">
        <v>32</v>
      </c>
      <c r="H156" s="312" t="s">
        <v>32</v>
      </c>
      <c r="I156" s="860"/>
      <c r="J156" s="860"/>
    </row>
    <row r="157" spans="2:10" x14ac:dyDescent="0.3">
      <c r="B157" s="862"/>
      <c r="C157" s="862"/>
      <c r="D157" s="862"/>
      <c r="E157" s="860"/>
      <c r="F157" s="322" t="s">
        <v>1735</v>
      </c>
      <c r="G157" s="312" t="s">
        <v>32</v>
      </c>
      <c r="H157" s="312" t="s">
        <v>32</v>
      </c>
      <c r="I157" s="860"/>
      <c r="J157" s="860"/>
    </row>
    <row r="158" spans="2:10" x14ac:dyDescent="0.3">
      <c r="B158" s="862"/>
      <c r="C158" s="862"/>
      <c r="D158" s="862"/>
      <c r="E158" s="860"/>
      <c r="F158" s="322" t="s">
        <v>1736</v>
      </c>
      <c r="G158" s="312" t="s">
        <v>32</v>
      </c>
      <c r="H158" s="312" t="s">
        <v>32</v>
      </c>
      <c r="I158" s="860"/>
      <c r="J158" s="860"/>
    </row>
    <row r="159" spans="2:10" x14ac:dyDescent="0.3">
      <c r="B159" s="862"/>
      <c r="C159" s="862"/>
      <c r="D159" s="862" t="s">
        <v>1732</v>
      </c>
      <c r="E159" s="860" t="s">
        <v>1731</v>
      </c>
      <c r="F159" s="322" t="s">
        <v>1733</v>
      </c>
      <c r="G159" s="312" t="s">
        <v>32</v>
      </c>
      <c r="H159" s="312" t="s">
        <v>32</v>
      </c>
      <c r="I159" s="860"/>
      <c r="J159" s="860"/>
    </row>
    <row r="160" spans="2:10" x14ac:dyDescent="0.3">
      <c r="B160" s="862"/>
      <c r="C160" s="862"/>
      <c r="D160" s="862"/>
      <c r="E160" s="860"/>
      <c r="F160" s="322" t="s">
        <v>1734</v>
      </c>
      <c r="G160" s="312" t="s">
        <v>32</v>
      </c>
      <c r="H160" s="312" t="s">
        <v>32</v>
      </c>
      <c r="I160" s="860"/>
      <c r="J160" s="860"/>
    </row>
    <row r="161" spans="2:10" x14ac:dyDescent="0.3">
      <c r="B161" s="862"/>
      <c r="C161" s="862"/>
      <c r="D161" s="862"/>
      <c r="E161" s="860"/>
      <c r="F161" s="322" t="s">
        <v>1735</v>
      </c>
      <c r="G161" s="312" t="s">
        <v>32</v>
      </c>
      <c r="H161" s="312" t="s">
        <v>32</v>
      </c>
      <c r="I161" s="860"/>
      <c r="J161" s="860"/>
    </row>
    <row r="162" spans="2:10" x14ac:dyDescent="0.3">
      <c r="B162" s="862"/>
      <c r="C162" s="862"/>
      <c r="D162" s="862"/>
      <c r="E162" s="860"/>
      <c r="F162" s="322" t="s">
        <v>1736</v>
      </c>
      <c r="G162" s="312" t="s">
        <v>32</v>
      </c>
      <c r="H162" s="312" t="s">
        <v>32</v>
      </c>
      <c r="I162" s="860"/>
      <c r="J162" s="860"/>
    </row>
    <row r="164" spans="2:10" x14ac:dyDescent="0.3">
      <c r="B164" s="320" t="s">
        <v>77</v>
      </c>
      <c r="C164" s="319"/>
      <c r="D164" s="319"/>
      <c r="E164" s="319"/>
      <c r="F164" s="319"/>
      <c r="G164" s="319"/>
      <c r="H164" s="319"/>
      <c r="I164" s="319"/>
      <c r="J164" s="319"/>
    </row>
    <row r="165" spans="2:10" ht="14.4" customHeight="1" x14ac:dyDescent="0.3">
      <c r="B165" s="862" t="s">
        <v>1719</v>
      </c>
      <c r="C165" s="862"/>
      <c r="D165" s="866" t="s">
        <v>1720</v>
      </c>
      <c r="E165" s="866" t="s">
        <v>717</v>
      </c>
      <c r="F165" s="867" t="s">
        <v>1721</v>
      </c>
      <c r="G165" s="866" t="s">
        <v>177</v>
      </c>
      <c r="H165" s="866"/>
      <c r="I165" s="862" t="s">
        <v>1722</v>
      </c>
      <c r="J165" s="862"/>
    </row>
    <row r="166" spans="2:10" x14ac:dyDescent="0.3">
      <c r="B166" s="862"/>
      <c r="C166" s="862"/>
      <c r="D166" s="866"/>
      <c r="E166" s="866"/>
      <c r="F166" s="867"/>
      <c r="G166" s="321" t="s">
        <v>1053</v>
      </c>
      <c r="H166" s="321" t="s">
        <v>1723</v>
      </c>
      <c r="I166" s="321" t="s">
        <v>1053</v>
      </c>
      <c r="J166" s="321" t="s">
        <v>1723</v>
      </c>
    </row>
    <row r="167" spans="2:10" x14ac:dyDescent="0.3">
      <c r="B167" s="862"/>
      <c r="C167" s="862"/>
      <c r="D167" s="862" t="s">
        <v>1724</v>
      </c>
      <c r="E167" s="860" t="s">
        <v>1725</v>
      </c>
      <c r="F167" s="322" t="s">
        <v>1726</v>
      </c>
      <c r="G167" s="312" t="s">
        <v>32</v>
      </c>
      <c r="H167" s="312" t="s">
        <v>32</v>
      </c>
      <c r="I167" s="860" t="s">
        <v>32</v>
      </c>
      <c r="J167" s="860" t="s">
        <v>32</v>
      </c>
    </row>
    <row r="168" spans="2:10" x14ac:dyDescent="0.3">
      <c r="B168" s="862"/>
      <c r="C168" s="862"/>
      <c r="D168" s="862"/>
      <c r="E168" s="860"/>
      <c r="F168" s="322" t="s">
        <v>1727</v>
      </c>
      <c r="G168" s="312" t="s">
        <v>32</v>
      </c>
      <c r="H168" s="312" t="s">
        <v>32</v>
      </c>
      <c r="I168" s="860"/>
      <c r="J168" s="860"/>
    </row>
    <row r="169" spans="2:10" x14ac:dyDescent="0.3">
      <c r="B169" s="862"/>
      <c r="C169" s="862"/>
      <c r="D169" s="862"/>
      <c r="E169" s="860"/>
      <c r="F169" s="322" t="s">
        <v>1728</v>
      </c>
      <c r="G169" s="312" t="s">
        <v>32</v>
      </c>
      <c r="H169" s="312" t="s">
        <v>32</v>
      </c>
      <c r="I169" s="860"/>
      <c r="J169" s="860"/>
    </row>
    <row r="170" spans="2:10" x14ac:dyDescent="0.3">
      <c r="B170" s="862"/>
      <c r="C170" s="862"/>
      <c r="D170" s="862"/>
      <c r="E170" s="860"/>
      <c r="F170" s="322" t="s">
        <v>1729</v>
      </c>
      <c r="G170" s="312" t="s">
        <v>32</v>
      </c>
      <c r="H170" s="312" t="s">
        <v>32</v>
      </c>
      <c r="I170" s="860"/>
      <c r="J170" s="860"/>
    </row>
    <row r="171" spans="2:10" x14ac:dyDescent="0.3">
      <c r="B171" s="862"/>
      <c r="C171" s="862"/>
      <c r="D171" s="862" t="s">
        <v>1730</v>
      </c>
      <c r="E171" s="860" t="s">
        <v>1731</v>
      </c>
      <c r="F171" s="322" t="s">
        <v>1726</v>
      </c>
      <c r="G171" s="312" t="s">
        <v>32</v>
      </c>
      <c r="H171" s="312" t="s">
        <v>32</v>
      </c>
      <c r="I171" s="860"/>
      <c r="J171" s="860"/>
    </row>
    <row r="172" spans="2:10" x14ac:dyDescent="0.3">
      <c r="B172" s="862"/>
      <c r="C172" s="862"/>
      <c r="D172" s="862"/>
      <c r="E172" s="860"/>
      <c r="F172" s="322" t="s">
        <v>1727</v>
      </c>
      <c r="G172" s="312" t="s">
        <v>32</v>
      </c>
      <c r="H172" s="312" t="s">
        <v>32</v>
      </c>
      <c r="I172" s="860"/>
      <c r="J172" s="860"/>
    </row>
    <row r="173" spans="2:10" x14ac:dyDescent="0.3">
      <c r="B173" s="862"/>
      <c r="C173" s="862"/>
      <c r="D173" s="862"/>
      <c r="E173" s="860"/>
      <c r="F173" s="322" t="s">
        <v>1728</v>
      </c>
      <c r="G173" s="312" t="s">
        <v>32</v>
      </c>
      <c r="H173" s="312" t="s">
        <v>32</v>
      </c>
      <c r="I173" s="860"/>
      <c r="J173" s="860"/>
    </row>
    <row r="174" spans="2:10" x14ac:dyDescent="0.3">
      <c r="B174" s="862"/>
      <c r="C174" s="862"/>
      <c r="D174" s="862"/>
      <c r="E174" s="860"/>
      <c r="F174" s="322" t="s">
        <v>1729</v>
      </c>
      <c r="G174" s="312" t="s">
        <v>32</v>
      </c>
      <c r="H174" s="312" t="s">
        <v>32</v>
      </c>
      <c r="I174" s="860"/>
      <c r="J174" s="860"/>
    </row>
    <row r="175" spans="2:10" x14ac:dyDescent="0.3">
      <c r="B175" s="862"/>
      <c r="C175" s="862"/>
      <c r="D175" s="862" t="s">
        <v>1732</v>
      </c>
      <c r="E175" s="860" t="s">
        <v>1725</v>
      </c>
      <c r="F175" s="322" t="s">
        <v>1733</v>
      </c>
      <c r="G175" s="312" t="s">
        <v>32</v>
      </c>
      <c r="H175" s="312" t="s">
        <v>32</v>
      </c>
      <c r="I175" s="860"/>
      <c r="J175" s="860"/>
    </row>
    <row r="176" spans="2:10" x14ac:dyDescent="0.3">
      <c r="B176" s="862"/>
      <c r="C176" s="862"/>
      <c r="D176" s="862"/>
      <c r="E176" s="860"/>
      <c r="F176" s="322" t="s">
        <v>1734</v>
      </c>
      <c r="G176" s="312" t="s">
        <v>32</v>
      </c>
      <c r="H176" s="312" t="s">
        <v>32</v>
      </c>
      <c r="I176" s="860"/>
      <c r="J176" s="860"/>
    </row>
    <row r="177" spans="2:10" x14ac:dyDescent="0.3">
      <c r="B177" s="862"/>
      <c r="C177" s="862"/>
      <c r="D177" s="862"/>
      <c r="E177" s="860"/>
      <c r="F177" s="322" t="s">
        <v>1735</v>
      </c>
      <c r="G177" s="312" t="s">
        <v>32</v>
      </c>
      <c r="H177" s="312" t="s">
        <v>32</v>
      </c>
      <c r="I177" s="860"/>
      <c r="J177" s="860"/>
    </row>
    <row r="178" spans="2:10" x14ac:dyDescent="0.3">
      <c r="B178" s="862"/>
      <c r="C178" s="862"/>
      <c r="D178" s="862"/>
      <c r="E178" s="860"/>
      <c r="F178" s="322" t="s">
        <v>1736</v>
      </c>
      <c r="G178" s="312" t="s">
        <v>32</v>
      </c>
      <c r="H178" s="312" t="s">
        <v>32</v>
      </c>
      <c r="I178" s="860"/>
      <c r="J178" s="860"/>
    </row>
    <row r="179" spans="2:10" x14ac:dyDescent="0.3">
      <c r="B179" s="862"/>
      <c r="C179" s="862"/>
      <c r="D179" s="862" t="s">
        <v>1732</v>
      </c>
      <c r="E179" s="860" t="s">
        <v>1731</v>
      </c>
      <c r="F179" s="322" t="s">
        <v>1733</v>
      </c>
      <c r="G179" s="312" t="s">
        <v>32</v>
      </c>
      <c r="H179" s="312" t="s">
        <v>32</v>
      </c>
      <c r="I179" s="860"/>
      <c r="J179" s="860"/>
    </row>
    <row r="180" spans="2:10" x14ac:dyDescent="0.3">
      <c r="B180" s="862"/>
      <c r="C180" s="862"/>
      <c r="D180" s="862"/>
      <c r="E180" s="860"/>
      <c r="F180" s="322" t="s">
        <v>1734</v>
      </c>
      <c r="G180" s="312" t="s">
        <v>32</v>
      </c>
      <c r="H180" s="312" t="s">
        <v>32</v>
      </c>
      <c r="I180" s="860"/>
      <c r="J180" s="860"/>
    </row>
    <row r="181" spans="2:10" x14ac:dyDescent="0.3">
      <c r="B181" s="862"/>
      <c r="C181" s="862"/>
      <c r="D181" s="862"/>
      <c r="E181" s="860"/>
      <c r="F181" s="322" t="s">
        <v>1735</v>
      </c>
      <c r="G181" s="312" t="s">
        <v>32</v>
      </c>
      <c r="H181" s="312" t="s">
        <v>32</v>
      </c>
      <c r="I181" s="860"/>
      <c r="J181" s="860"/>
    </row>
    <row r="182" spans="2:10" x14ac:dyDescent="0.3">
      <c r="B182" s="862"/>
      <c r="C182" s="862"/>
      <c r="D182" s="862"/>
      <c r="E182" s="860"/>
      <c r="F182" s="322" t="s">
        <v>1736</v>
      </c>
      <c r="G182" s="312" t="s">
        <v>32</v>
      </c>
      <c r="H182" s="312" t="s">
        <v>32</v>
      </c>
      <c r="I182" s="860"/>
      <c r="J182" s="860"/>
    </row>
  </sheetData>
  <mergeCells count="144">
    <mergeCell ref="D159:D162"/>
    <mergeCell ref="E159:E162"/>
    <mergeCell ref="I165:J165"/>
    <mergeCell ref="D167:D170"/>
    <mergeCell ref="E167:E170"/>
    <mergeCell ref="I167:I182"/>
    <mergeCell ref="J167:J182"/>
    <mergeCell ref="D179:D182"/>
    <mergeCell ref="E179:E182"/>
    <mergeCell ref="D171:D174"/>
    <mergeCell ref="E171:E174"/>
    <mergeCell ref="D175:D178"/>
    <mergeCell ref="E175:E178"/>
    <mergeCell ref="I127:I142"/>
    <mergeCell ref="J127:J142"/>
    <mergeCell ref="D139:D142"/>
    <mergeCell ref="E139:E142"/>
    <mergeCell ref="D131:D134"/>
    <mergeCell ref="E131:E134"/>
    <mergeCell ref="D135:D138"/>
    <mergeCell ref="E135:E138"/>
    <mergeCell ref="B165:C182"/>
    <mergeCell ref="D165:D166"/>
    <mergeCell ref="E165:E166"/>
    <mergeCell ref="F165:F166"/>
    <mergeCell ref="G165:H165"/>
    <mergeCell ref="F145:F146"/>
    <mergeCell ref="G145:H145"/>
    <mergeCell ref="I145:J145"/>
    <mergeCell ref="D147:D150"/>
    <mergeCell ref="E147:E150"/>
    <mergeCell ref="I147:I162"/>
    <mergeCell ref="J147:J162"/>
    <mergeCell ref="D151:D154"/>
    <mergeCell ref="E151:E154"/>
    <mergeCell ref="D155:D158"/>
    <mergeCell ref="E155:E158"/>
    <mergeCell ref="B125:C142"/>
    <mergeCell ref="D125:D126"/>
    <mergeCell ref="E125:E126"/>
    <mergeCell ref="B145:C162"/>
    <mergeCell ref="D145:D146"/>
    <mergeCell ref="E145:E146"/>
    <mergeCell ref="F105:F106"/>
    <mergeCell ref="G105:H105"/>
    <mergeCell ref="I105:J105"/>
    <mergeCell ref="D107:D110"/>
    <mergeCell ref="E107:E110"/>
    <mergeCell ref="I107:I122"/>
    <mergeCell ref="J107:J122"/>
    <mergeCell ref="D111:D114"/>
    <mergeCell ref="E111:E114"/>
    <mergeCell ref="D115:D118"/>
    <mergeCell ref="E115:E118"/>
    <mergeCell ref="D119:D122"/>
    <mergeCell ref="E119:E122"/>
    <mergeCell ref="F125:F126"/>
    <mergeCell ref="G125:H125"/>
    <mergeCell ref="I125:J125"/>
    <mergeCell ref="D127:D130"/>
    <mergeCell ref="E127:E130"/>
    <mergeCell ref="B105:C122"/>
    <mergeCell ref="D105:D106"/>
    <mergeCell ref="E105:E106"/>
    <mergeCell ref="F65:F66"/>
    <mergeCell ref="G65:H65"/>
    <mergeCell ref="I65:J65"/>
    <mergeCell ref="D67:D70"/>
    <mergeCell ref="E67:E70"/>
    <mergeCell ref="I67:I82"/>
    <mergeCell ref="J67:J82"/>
    <mergeCell ref="D71:D74"/>
    <mergeCell ref="E71:E74"/>
    <mergeCell ref="D75:D78"/>
    <mergeCell ref="E75:E78"/>
    <mergeCell ref="D79:D82"/>
    <mergeCell ref="E79:E82"/>
    <mergeCell ref="F85:F86"/>
    <mergeCell ref="G85:H85"/>
    <mergeCell ref="I85:J85"/>
    <mergeCell ref="D87:D90"/>
    <mergeCell ref="E87:E90"/>
    <mergeCell ref="I87:I102"/>
    <mergeCell ref="J87:J102"/>
    <mergeCell ref="D99:D102"/>
    <mergeCell ref="J47:J62"/>
    <mergeCell ref="D59:D62"/>
    <mergeCell ref="E59:E62"/>
    <mergeCell ref="D51:D54"/>
    <mergeCell ref="E51:E54"/>
    <mergeCell ref="D55:D58"/>
    <mergeCell ref="E55:E58"/>
    <mergeCell ref="B85:C102"/>
    <mergeCell ref="D85:D86"/>
    <mergeCell ref="E85:E86"/>
    <mergeCell ref="E99:E102"/>
    <mergeCell ref="D91:D94"/>
    <mergeCell ref="E91:E94"/>
    <mergeCell ref="D95:D98"/>
    <mergeCell ref="E95:E98"/>
    <mergeCell ref="B45:C62"/>
    <mergeCell ref="D45:D46"/>
    <mergeCell ref="E45:E46"/>
    <mergeCell ref="B65:C82"/>
    <mergeCell ref="D65:D66"/>
    <mergeCell ref="E65:E66"/>
    <mergeCell ref="F45:F46"/>
    <mergeCell ref="G45:H45"/>
    <mergeCell ref="I45:J45"/>
    <mergeCell ref="D47:D50"/>
    <mergeCell ref="E47:E50"/>
    <mergeCell ref="I47:I62"/>
    <mergeCell ref="I5:J5"/>
    <mergeCell ref="D7:D10"/>
    <mergeCell ref="E7:E10"/>
    <mergeCell ref="H7:H10"/>
    <mergeCell ref="I7:J22"/>
    <mergeCell ref="D11:D14"/>
    <mergeCell ref="E11:E14"/>
    <mergeCell ref="D15:D18"/>
    <mergeCell ref="E15:E18"/>
    <mergeCell ref="D19:D22"/>
    <mergeCell ref="E19:E22"/>
    <mergeCell ref="G25:H25"/>
    <mergeCell ref="I25:J25"/>
    <mergeCell ref="D27:D30"/>
    <mergeCell ref="E27:E30"/>
    <mergeCell ref="I27:I42"/>
    <mergeCell ref="J27:J42"/>
    <mergeCell ref="D31:D34"/>
    <mergeCell ref="E31:E34"/>
    <mergeCell ref="D35:D38"/>
    <mergeCell ref="E35:E38"/>
    <mergeCell ref="B5:C22"/>
    <mergeCell ref="D5:D6"/>
    <mergeCell ref="E5:E6"/>
    <mergeCell ref="B25:C42"/>
    <mergeCell ref="D25:D26"/>
    <mergeCell ref="E25:E26"/>
    <mergeCell ref="F25:F26"/>
    <mergeCell ref="F5:F6"/>
    <mergeCell ref="G5:H5"/>
    <mergeCell ref="D39:D42"/>
    <mergeCell ref="E39:E42"/>
  </mergeCells>
  <pageMargins left="0.70000000000000007" right="0.70000000000000007" top="0.75" bottom="0.75" header="0.30000000000000004" footer="0.3000000000000000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3"/>
  <sheetViews>
    <sheetView zoomScale="85" zoomScaleNormal="85" workbookViewId="0">
      <selection activeCell="B1" sqref="B1"/>
    </sheetView>
  </sheetViews>
  <sheetFormatPr baseColWidth="10" defaultColWidth="11.44140625" defaultRowHeight="14.4" x14ac:dyDescent="0.3"/>
  <cols>
    <col min="1" max="1" width="5.6640625" style="1" customWidth="1"/>
    <col min="2" max="2" width="3.33203125" style="2" bestFit="1" customWidth="1"/>
    <col min="3" max="3" width="43" style="1" customWidth="1"/>
    <col min="4" max="4" width="12.44140625" style="1" bestFit="1" customWidth="1"/>
    <col min="5" max="5" width="33" style="1" bestFit="1" customWidth="1"/>
    <col min="6" max="6" width="17.5546875" style="1" customWidth="1"/>
    <col min="7" max="7" width="71.44140625" style="349" customWidth="1"/>
    <col min="8" max="8" width="11.44140625" style="1" customWidth="1"/>
    <col min="9" max="16384" width="11.44140625" style="1"/>
  </cols>
  <sheetData>
    <row r="1" spans="1:7" ht="16.2" x14ac:dyDescent="0.3">
      <c r="B1" s="379" t="s">
        <v>3</v>
      </c>
    </row>
    <row r="2" spans="1:7" x14ac:dyDescent="0.3">
      <c r="F2" s="3"/>
    </row>
    <row r="3" spans="1:7" ht="26.4" x14ac:dyDescent="0.35">
      <c r="A3" s="4"/>
      <c r="B3" s="5" t="s">
        <v>4</v>
      </c>
      <c r="C3" s="5" t="s">
        <v>5</v>
      </c>
      <c r="D3" s="6" t="s">
        <v>6</v>
      </c>
      <c r="E3" s="6" t="s">
        <v>7</v>
      </c>
      <c r="F3" s="6" t="s">
        <v>8</v>
      </c>
      <c r="G3" s="18" t="s">
        <v>9</v>
      </c>
    </row>
    <row r="4" spans="1:7" ht="15" x14ac:dyDescent="0.35">
      <c r="A4" s="4"/>
      <c r="B4" s="744" t="s">
        <v>10</v>
      </c>
      <c r="C4" s="744"/>
      <c r="D4" s="354"/>
      <c r="E4" s="355"/>
      <c r="F4" s="355"/>
      <c r="G4" s="356"/>
    </row>
    <row r="5" spans="1:7" x14ac:dyDescent="0.3">
      <c r="B5" s="360">
        <v>1</v>
      </c>
      <c r="C5" s="361" t="s">
        <v>11</v>
      </c>
      <c r="D5" s="362">
        <v>35908</v>
      </c>
      <c r="E5" s="360" t="s">
        <v>12</v>
      </c>
      <c r="F5" s="683" t="s">
        <v>2716</v>
      </c>
      <c r="G5" s="363" t="s">
        <v>13</v>
      </c>
    </row>
    <row r="6" spans="1:7" x14ac:dyDescent="0.3">
      <c r="B6" s="679">
        <v>2</v>
      </c>
      <c r="C6" s="658" t="s">
        <v>14</v>
      </c>
      <c r="D6" s="659">
        <v>42160</v>
      </c>
      <c r="E6" s="659" t="s">
        <v>15</v>
      </c>
      <c r="F6" s="660">
        <v>500000000</v>
      </c>
      <c r="G6" s="661" t="s">
        <v>16</v>
      </c>
    </row>
    <row r="7" spans="1:7" x14ac:dyDescent="0.3">
      <c r="B7" s="679">
        <v>3</v>
      </c>
      <c r="C7" s="649" t="s">
        <v>17</v>
      </c>
      <c r="D7" s="662">
        <v>25204</v>
      </c>
      <c r="E7" s="648" t="s">
        <v>18</v>
      </c>
      <c r="F7" s="682" t="s">
        <v>2715</v>
      </c>
      <c r="G7" s="652" t="s">
        <v>19</v>
      </c>
    </row>
    <row r="8" spans="1:7" x14ac:dyDescent="0.3">
      <c r="B8" s="679">
        <v>4</v>
      </c>
      <c r="C8" s="658" t="s">
        <v>20</v>
      </c>
      <c r="D8" s="663">
        <v>1968</v>
      </c>
      <c r="E8" s="659" t="s">
        <v>21</v>
      </c>
      <c r="F8" s="681" t="s">
        <v>22</v>
      </c>
      <c r="G8" s="661" t="s">
        <v>23</v>
      </c>
    </row>
    <row r="9" spans="1:7" x14ac:dyDescent="0.3">
      <c r="B9" s="679">
        <v>5</v>
      </c>
      <c r="C9" s="658" t="s">
        <v>24</v>
      </c>
      <c r="D9" s="659">
        <v>36921</v>
      </c>
      <c r="E9" s="659" t="s">
        <v>25</v>
      </c>
      <c r="F9" s="664">
        <v>70000000</v>
      </c>
      <c r="G9" s="661" t="s">
        <v>26</v>
      </c>
    </row>
    <row r="10" spans="1:7" x14ac:dyDescent="0.3">
      <c r="B10" s="679">
        <v>6</v>
      </c>
      <c r="C10" s="649" t="s">
        <v>27</v>
      </c>
      <c r="D10" s="662">
        <v>42229</v>
      </c>
      <c r="E10" s="648" t="s">
        <v>28</v>
      </c>
      <c r="F10" s="665">
        <v>10000000</v>
      </c>
      <c r="G10" s="652" t="s">
        <v>29</v>
      </c>
    </row>
    <row r="11" spans="1:7" x14ac:dyDescent="0.3">
      <c r="B11" s="679">
        <v>7</v>
      </c>
      <c r="C11" s="658" t="s">
        <v>30</v>
      </c>
      <c r="D11" s="659">
        <v>37391</v>
      </c>
      <c r="E11" s="659" t="s">
        <v>31</v>
      </c>
      <c r="F11" s="680" t="s">
        <v>2714</v>
      </c>
      <c r="G11" s="661" t="s">
        <v>33</v>
      </c>
    </row>
    <row r="12" spans="1:7" x14ac:dyDescent="0.3">
      <c r="B12" s="679">
        <v>8</v>
      </c>
      <c r="C12" s="649" t="s">
        <v>34</v>
      </c>
      <c r="D12" s="662">
        <v>42989</v>
      </c>
      <c r="E12" s="648" t="s">
        <v>35</v>
      </c>
      <c r="F12" s="665">
        <v>12000000000</v>
      </c>
      <c r="G12" s="652" t="s">
        <v>36</v>
      </c>
    </row>
    <row r="13" spans="1:7" x14ac:dyDescent="0.3">
      <c r="B13" s="360">
        <v>9</v>
      </c>
      <c r="C13" s="649" t="s">
        <v>37</v>
      </c>
      <c r="D13" s="662">
        <v>37279</v>
      </c>
      <c r="E13" s="648" t="s">
        <v>38</v>
      </c>
      <c r="F13" s="665">
        <v>100000000</v>
      </c>
      <c r="G13" s="652" t="s">
        <v>39</v>
      </c>
    </row>
    <row r="14" spans="1:7" x14ac:dyDescent="0.3">
      <c r="B14" s="360">
        <v>10</v>
      </c>
      <c r="C14" s="361" t="s">
        <v>40</v>
      </c>
      <c r="D14" s="362">
        <v>43571</v>
      </c>
      <c r="E14" s="360" t="s">
        <v>41</v>
      </c>
      <c r="F14" s="369">
        <v>10000000</v>
      </c>
      <c r="G14" s="363" t="s">
        <v>42</v>
      </c>
    </row>
    <row r="15" spans="1:7" x14ac:dyDescent="0.3">
      <c r="B15" s="360">
        <v>11</v>
      </c>
      <c r="C15" s="361" t="s">
        <v>43</v>
      </c>
      <c r="D15" s="362">
        <v>42735</v>
      </c>
      <c r="E15" s="360" t="s">
        <v>44</v>
      </c>
      <c r="F15" s="369">
        <v>1000000000</v>
      </c>
      <c r="G15" s="363" t="s">
        <v>45</v>
      </c>
    </row>
    <row r="16" spans="1:7" x14ac:dyDescent="0.3">
      <c r="B16" s="364">
        <v>12</v>
      </c>
      <c r="C16" s="365" t="s">
        <v>46</v>
      </c>
      <c r="D16" s="366" t="s">
        <v>32</v>
      </c>
      <c r="E16" s="366" t="s">
        <v>32</v>
      </c>
      <c r="F16" s="366" t="s">
        <v>32</v>
      </c>
      <c r="G16" s="367" t="s">
        <v>32</v>
      </c>
    </row>
    <row r="17" spans="2:7" x14ac:dyDescent="0.3">
      <c r="B17" s="745" t="s">
        <v>47</v>
      </c>
      <c r="C17" s="745"/>
      <c r="D17" s="354"/>
      <c r="E17" s="355"/>
      <c r="F17" s="355"/>
      <c r="G17" s="356"/>
    </row>
    <row r="18" spans="2:7" ht="26.4" x14ac:dyDescent="0.3">
      <c r="B18" s="633">
        <v>1</v>
      </c>
      <c r="C18" s="634" t="s">
        <v>48</v>
      </c>
      <c r="D18" s="635">
        <v>39498</v>
      </c>
      <c r="E18" s="635" t="s">
        <v>49</v>
      </c>
      <c r="F18" s="636">
        <v>10000000</v>
      </c>
      <c r="G18" s="637" t="s">
        <v>50</v>
      </c>
    </row>
    <row r="19" spans="2:7" ht="26.4" x14ac:dyDescent="0.3">
      <c r="B19" s="370">
        <v>2</v>
      </c>
      <c r="C19" s="371" t="s">
        <v>51</v>
      </c>
      <c r="D19" s="372">
        <v>40200</v>
      </c>
      <c r="E19" s="370" t="s">
        <v>52</v>
      </c>
      <c r="F19" s="373">
        <v>10000000</v>
      </c>
      <c r="G19" s="363" t="s">
        <v>53</v>
      </c>
    </row>
    <row r="20" spans="2:7" x14ac:dyDescent="0.3">
      <c r="B20" s="360">
        <v>3</v>
      </c>
      <c r="C20" s="361" t="s">
        <v>54</v>
      </c>
      <c r="D20" s="374">
        <v>42528</v>
      </c>
      <c r="E20" s="360" t="s">
        <v>55</v>
      </c>
      <c r="F20" s="375">
        <v>50000000</v>
      </c>
      <c r="G20" s="363" t="s">
        <v>56</v>
      </c>
    </row>
    <row r="21" spans="2:7" x14ac:dyDescent="0.3">
      <c r="B21" s="360">
        <v>4</v>
      </c>
      <c r="C21" s="361" t="s">
        <v>2541</v>
      </c>
      <c r="D21" s="666" t="s">
        <v>2712</v>
      </c>
      <c r="E21" s="667" t="s">
        <v>658</v>
      </c>
      <c r="F21" s="668">
        <v>10000000</v>
      </c>
      <c r="G21" s="669" t="s">
        <v>2713</v>
      </c>
    </row>
    <row r="22" spans="2:7" x14ac:dyDescent="0.3">
      <c r="B22" s="745" t="s">
        <v>57</v>
      </c>
      <c r="C22" s="745"/>
      <c r="D22" s="350"/>
      <c r="E22" s="351"/>
      <c r="F22" s="351"/>
      <c r="G22" s="352"/>
    </row>
    <row r="23" spans="2:7" x14ac:dyDescent="0.3">
      <c r="B23" s="360">
        <v>1</v>
      </c>
      <c r="C23" s="361" t="s">
        <v>58</v>
      </c>
      <c r="D23" s="360">
        <v>2007</v>
      </c>
      <c r="E23" s="360" t="s">
        <v>59</v>
      </c>
      <c r="F23" s="369">
        <v>50000000</v>
      </c>
      <c r="G23" s="363" t="s">
        <v>60</v>
      </c>
    </row>
    <row r="24" spans="2:7" x14ac:dyDescent="0.3">
      <c r="B24" s="364">
        <v>2</v>
      </c>
      <c r="C24" s="365" t="s">
        <v>61</v>
      </c>
      <c r="D24" s="366">
        <v>1999</v>
      </c>
      <c r="E24" s="366" t="s">
        <v>62</v>
      </c>
      <c r="F24" s="368">
        <v>10000000</v>
      </c>
      <c r="G24" s="367" t="s">
        <v>63</v>
      </c>
    </row>
    <row r="25" spans="2:7" x14ac:dyDescent="0.3">
      <c r="B25" s="663">
        <v>3</v>
      </c>
      <c r="C25" s="658" t="s">
        <v>64</v>
      </c>
      <c r="D25" s="659">
        <v>36595</v>
      </c>
      <c r="E25" s="659" t="s">
        <v>65</v>
      </c>
      <c r="F25" s="664">
        <v>800000000</v>
      </c>
      <c r="G25" s="661" t="s">
        <v>32</v>
      </c>
    </row>
    <row r="26" spans="2:7" x14ac:dyDescent="0.3">
      <c r="B26" s="364">
        <v>4</v>
      </c>
      <c r="C26" s="365" t="s">
        <v>66</v>
      </c>
      <c r="D26" s="364">
        <v>2006</v>
      </c>
      <c r="E26" s="366" t="s">
        <v>67</v>
      </c>
      <c r="F26" s="368">
        <v>100000000</v>
      </c>
      <c r="G26" s="367" t="s">
        <v>68</v>
      </c>
    </row>
    <row r="27" spans="2:7" x14ac:dyDescent="0.3">
      <c r="B27" s="364">
        <v>5</v>
      </c>
      <c r="C27" s="365" t="s">
        <v>69</v>
      </c>
      <c r="D27" s="364">
        <v>1999</v>
      </c>
      <c r="E27" s="366" t="s">
        <v>70</v>
      </c>
      <c r="F27" s="368">
        <v>100000000</v>
      </c>
      <c r="G27" s="367" t="s">
        <v>71</v>
      </c>
    </row>
    <row r="28" spans="2:7" x14ac:dyDescent="0.3">
      <c r="B28" s="364">
        <v>6</v>
      </c>
      <c r="C28" s="365" t="s">
        <v>72</v>
      </c>
      <c r="D28" s="366" t="s">
        <v>32</v>
      </c>
      <c r="E28" s="366" t="s">
        <v>32</v>
      </c>
      <c r="F28" s="366" t="s">
        <v>32</v>
      </c>
      <c r="G28" s="367" t="s">
        <v>32</v>
      </c>
    </row>
    <row r="29" spans="2:7" x14ac:dyDescent="0.3">
      <c r="B29" s="364">
        <v>7</v>
      </c>
      <c r="C29" s="365" t="s">
        <v>73</v>
      </c>
      <c r="D29" s="366" t="s">
        <v>32</v>
      </c>
      <c r="E29" s="366" t="s">
        <v>32</v>
      </c>
      <c r="F29" s="366" t="s">
        <v>32</v>
      </c>
      <c r="G29" s="367" t="s">
        <v>32</v>
      </c>
    </row>
    <row r="30" spans="2:7" x14ac:dyDescent="0.3">
      <c r="B30" s="364">
        <v>8</v>
      </c>
      <c r="C30" s="365" t="s">
        <v>74</v>
      </c>
      <c r="D30" s="366">
        <v>22282</v>
      </c>
      <c r="E30" s="366" t="s">
        <v>75</v>
      </c>
      <c r="F30" s="366" t="s">
        <v>32</v>
      </c>
      <c r="G30" s="367" t="s">
        <v>76</v>
      </c>
    </row>
    <row r="31" spans="2:7" ht="26.4" x14ac:dyDescent="0.3">
      <c r="B31" s="370">
        <v>9</v>
      </c>
      <c r="C31" s="371" t="s">
        <v>77</v>
      </c>
      <c r="D31" s="376">
        <v>38737</v>
      </c>
      <c r="E31" s="370" t="s">
        <v>78</v>
      </c>
      <c r="F31" s="377">
        <v>50000000</v>
      </c>
      <c r="G31" s="378" t="s">
        <v>79</v>
      </c>
    </row>
    <row r="32" spans="2:7" ht="21" customHeight="1" x14ac:dyDescent="0.3">
      <c r="B32" s="357" t="s">
        <v>80</v>
      </c>
    </row>
    <row r="33" spans="2:3" x14ac:dyDescent="0.3">
      <c r="B33" s="358"/>
      <c r="C33" s="359" t="s">
        <v>81</v>
      </c>
    </row>
  </sheetData>
  <mergeCells count="3">
    <mergeCell ref="B4:C4"/>
    <mergeCell ref="B17:C17"/>
    <mergeCell ref="B22:C22"/>
  </mergeCells>
  <hyperlinks>
    <hyperlink ref="G31" r:id="rId1" xr:uid="{00000000-0004-0000-0100-000000000000}"/>
  </hyperlinks>
  <pageMargins left="0.70000000000000007" right="0.70000000000000007" top="0.75" bottom="0.75" header="0.30000000000000004" footer="0.3000000000000000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J69"/>
  <sheetViews>
    <sheetView topLeftCell="A46" zoomScale="85" zoomScaleNormal="85" workbookViewId="0">
      <selection activeCell="C23" sqref="C23:C68"/>
    </sheetView>
  </sheetViews>
  <sheetFormatPr baseColWidth="10" defaultColWidth="10.33203125" defaultRowHeight="14.4" x14ac:dyDescent="0.3"/>
  <cols>
    <col min="1" max="3" width="10.33203125" style="317" customWidth="1"/>
    <col min="4" max="4" width="19.88671875" style="317" bestFit="1" customWidth="1"/>
    <col min="5" max="5" width="22.6640625" style="317" bestFit="1" customWidth="1"/>
    <col min="6" max="6" width="10.33203125" style="317" customWidth="1"/>
    <col min="7" max="7" width="12.109375" style="317" bestFit="1" customWidth="1"/>
    <col min="8" max="8" width="15.6640625" style="317" bestFit="1" customWidth="1"/>
    <col min="9" max="9" width="27.33203125" style="317" customWidth="1"/>
    <col min="10" max="10" width="23.44140625" style="317" customWidth="1"/>
    <col min="11" max="11" width="10.33203125" style="317" customWidth="1"/>
    <col min="12" max="16384" width="10.33203125" style="317"/>
  </cols>
  <sheetData>
    <row r="2" spans="2:10" ht="16.2" x14ac:dyDescent="0.3">
      <c r="B2" s="454" t="s">
        <v>2550</v>
      </c>
      <c r="C2" s="324"/>
      <c r="D2" s="319"/>
      <c r="E2" s="319"/>
      <c r="F2" s="313"/>
      <c r="G2" s="319"/>
      <c r="H2" s="319"/>
      <c r="I2" s="313"/>
      <c r="J2" s="313"/>
    </row>
    <row r="3" spans="2:10" x14ac:dyDescent="0.3">
      <c r="B3" s="313"/>
      <c r="C3" s="324"/>
      <c r="D3" s="319"/>
      <c r="E3" s="319"/>
      <c r="F3" s="313"/>
      <c r="G3" s="319"/>
      <c r="H3" s="325"/>
      <c r="I3" s="313"/>
      <c r="J3" s="313"/>
    </row>
    <row r="4" spans="2:10" ht="26.4" customHeight="1" x14ac:dyDescent="0.3">
      <c r="B4" s="869" t="s">
        <v>4</v>
      </c>
      <c r="C4" s="869" t="s">
        <v>5</v>
      </c>
      <c r="D4" s="869" t="s">
        <v>1738</v>
      </c>
      <c r="E4" s="869" t="s">
        <v>1739</v>
      </c>
      <c r="F4" s="869" t="s">
        <v>295</v>
      </c>
      <c r="G4" s="869" t="s">
        <v>1740</v>
      </c>
      <c r="H4" s="327" t="s">
        <v>1741</v>
      </c>
      <c r="I4" s="327" t="s">
        <v>1742</v>
      </c>
      <c r="J4" s="869" t="s">
        <v>1743</v>
      </c>
    </row>
    <row r="5" spans="2:10" ht="26.4" x14ac:dyDescent="0.3">
      <c r="B5" s="869"/>
      <c r="C5" s="869"/>
      <c r="D5" s="869"/>
      <c r="E5" s="869"/>
      <c r="F5" s="869"/>
      <c r="G5" s="869"/>
      <c r="H5" s="328" t="s">
        <v>1744</v>
      </c>
      <c r="I5" s="326" t="s">
        <v>1745</v>
      </c>
      <c r="J5" s="869"/>
    </row>
    <row r="6" spans="2:10" x14ac:dyDescent="0.3">
      <c r="B6" s="870" t="s">
        <v>10</v>
      </c>
      <c r="C6" s="870"/>
      <c r="D6" s="871"/>
      <c r="E6" s="871"/>
      <c r="F6" s="871"/>
      <c r="G6" s="871"/>
      <c r="H6" s="420">
        <f>SUM(H7:H8)</f>
        <v>5373184445.25</v>
      </c>
      <c r="I6" s="407"/>
      <c r="J6" s="329"/>
    </row>
    <row r="7" spans="2:10" x14ac:dyDescent="0.3">
      <c r="B7" s="873">
        <v>1</v>
      </c>
      <c r="C7" s="874" t="s">
        <v>1746</v>
      </c>
      <c r="D7" s="331" t="s">
        <v>187</v>
      </c>
      <c r="E7" s="331" t="s">
        <v>187</v>
      </c>
      <c r="F7" s="331" t="s">
        <v>187</v>
      </c>
      <c r="G7" s="421" t="s">
        <v>1747</v>
      </c>
      <c r="H7" s="419">
        <v>3543060708.5320001</v>
      </c>
      <c r="I7" s="330" t="s">
        <v>187</v>
      </c>
      <c r="J7" s="333" t="s">
        <v>187</v>
      </c>
    </row>
    <row r="8" spans="2:10" ht="26.4" customHeight="1" x14ac:dyDescent="0.3">
      <c r="B8" s="873"/>
      <c r="C8" s="874"/>
      <c r="D8" s="331" t="s">
        <v>187</v>
      </c>
      <c r="E8" s="331" t="s">
        <v>187</v>
      </c>
      <c r="F8" s="331" t="s">
        <v>187</v>
      </c>
      <c r="G8" s="334" t="s">
        <v>1748</v>
      </c>
      <c r="H8" s="419">
        <v>1830123736.7180002</v>
      </c>
      <c r="I8" s="330" t="s">
        <v>187</v>
      </c>
      <c r="J8" s="333" t="s">
        <v>187</v>
      </c>
    </row>
    <row r="9" spans="2:10" x14ac:dyDescent="0.3">
      <c r="B9" s="875" t="s">
        <v>57</v>
      </c>
      <c r="C9" s="875"/>
      <c r="D9" s="868"/>
      <c r="E9" s="868"/>
      <c r="F9" s="868"/>
      <c r="G9" s="868"/>
      <c r="H9" s="420">
        <f>SUM(H10:H21)</f>
        <v>282750984</v>
      </c>
      <c r="I9" s="408"/>
      <c r="J9" s="329"/>
    </row>
    <row r="10" spans="2:10" x14ac:dyDescent="0.3">
      <c r="B10" s="873">
        <v>2</v>
      </c>
      <c r="C10" s="874" t="s">
        <v>1128</v>
      </c>
      <c r="D10" s="335" t="s">
        <v>1749</v>
      </c>
      <c r="E10" s="335" t="s">
        <v>776</v>
      </c>
      <c r="F10" s="335" t="s">
        <v>1750</v>
      </c>
      <c r="G10" s="335" t="s">
        <v>1751</v>
      </c>
      <c r="H10" s="336">
        <v>16115100</v>
      </c>
      <c r="I10" s="330" t="s">
        <v>187</v>
      </c>
      <c r="J10" s="333" t="s">
        <v>187</v>
      </c>
    </row>
    <row r="11" spans="2:10" x14ac:dyDescent="0.3">
      <c r="B11" s="873"/>
      <c r="C11" s="874"/>
      <c r="D11" s="335" t="s">
        <v>1749</v>
      </c>
      <c r="E11" s="335" t="s">
        <v>776</v>
      </c>
      <c r="F11" s="335" t="s">
        <v>1752</v>
      </c>
      <c r="G11" s="335" t="s">
        <v>1751</v>
      </c>
      <c r="H11" s="336">
        <v>23376514</v>
      </c>
      <c r="I11" s="330" t="s">
        <v>187</v>
      </c>
      <c r="J11" s="333" t="s">
        <v>187</v>
      </c>
    </row>
    <row r="12" spans="2:10" x14ac:dyDescent="0.3">
      <c r="B12" s="873"/>
      <c r="C12" s="874"/>
      <c r="D12" s="335" t="s">
        <v>1749</v>
      </c>
      <c r="E12" s="335" t="s">
        <v>776</v>
      </c>
      <c r="F12" s="335" t="s">
        <v>1753</v>
      </c>
      <c r="G12" s="335" t="s">
        <v>1751</v>
      </c>
      <c r="H12" s="336">
        <v>19886532</v>
      </c>
      <c r="I12" s="330" t="s">
        <v>187</v>
      </c>
      <c r="J12" s="333" t="s">
        <v>187</v>
      </c>
    </row>
    <row r="13" spans="2:10" x14ac:dyDescent="0.3">
      <c r="B13" s="873"/>
      <c r="C13" s="874"/>
      <c r="D13" s="335" t="s">
        <v>1749</v>
      </c>
      <c r="E13" s="335" t="s">
        <v>776</v>
      </c>
      <c r="F13" s="335" t="s">
        <v>1754</v>
      </c>
      <c r="G13" s="335" t="s">
        <v>1751</v>
      </c>
      <c r="H13" s="336">
        <v>23035432</v>
      </c>
      <c r="I13" s="330" t="s">
        <v>187</v>
      </c>
      <c r="J13" s="333" t="s">
        <v>187</v>
      </c>
    </row>
    <row r="14" spans="2:10" x14ac:dyDescent="0.3">
      <c r="B14" s="873"/>
      <c r="C14" s="874"/>
      <c r="D14" s="335" t="s">
        <v>1749</v>
      </c>
      <c r="E14" s="335" t="s">
        <v>776</v>
      </c>
      <c r="F14" s="335" t="s">
        <v>1755</v>
      </c>
      <c r="G14" s="335" t="s">
        <v>1751</v>
      </c>
      <c r="H14" s="336">
        <v>23541356</v>
      </c>
      <c r="I14" s="330" t="s">
        <v>187</v>
      </c>
      <c r="J14" s="333" t="s">
        <v>187</v>
      </c>
    </row>
    <row r="15" spans="2:10" x14ac:dyDescent="0.3">
      <c r="B15" s="873"/>
      <c r="C15" s="874"/>
      <c r="D15" s="335" t="s">
        <v>1749</v>
      </c>
      <c r="E15" s="335" t="s">
        <v>776</v>
      </c>
      <c r="F15" s="335" t="s">
        <v>1756</v>
      </c>
      <c r="G15" s="335" t="s">
        <v>1751</v>
      </c>
      <c r="H15" s="336">
        <v>26889714</v>
      </c>
      <c r="I15" s="330" t="s">
        <v>187</v>
      </c>
      <c r="J15" s="333" t="s">
        <v>187</v>
      </c>
    </row>
    <row r="16" spans="2:10" x14ac:dyDescent="0.3">
      <c r="B16" s="873"/>
      <c r="C16" s="874"/>
      <c r="D16" s="335" t="s">
        <v>1749</v>
      </c>
      <c r="E16" s="335" t="s">
        <v>776</v>
      </c>
      <c r="F16" s="335" t="s">
        <v>1757</v>
      </c>
      <c r="G16" s="335" t="s">
        <v>1751</v>
      </c>
      <c r="H16" s="336">
        <v>25431717</v>
      </c>
      <c r="I16" s="330" t="s">
        <v>187</v>
      </c>
      <c r="J16" s="333" t="s">
        <v>187</v>
      </c>
    </row>
    <row r="17" spans="2:10" x14ac:dyDescent="0.3">
      <c r="B17" s="873"/>
      <c r="C17" s="874"/>
      <c r="D17" s="335" t="s">
        <v>1749</v>
      </c>
      <c r="E17" s="335" t="s">
        <v>776</v>
      </c>
      <c r="F17" s="335" t="s">
        <v>1758</v>
      </c>
      <c r="G17" s="335" t="s">
        <v>1751</v>
      </c>
      <c r="H17" s="336">
        <v>27891227</v>
      </c>
      <c r="I17" s="330" t="s">
        <v>187</v>
      </c>
      <c r="J17" s="333" t="s">
        <v>187</v>
      </c>
    </row>
    <row r="18" spans="2:10" x14ac:dyDescent="0.3">
      <c r="B18" s="873"/>
      <c r="C18" s="874"/>
      <c r="D18" s="335" t="s">
        <v>1749</v>
      </c>
      <c r="E18" s="335" t="s">
        <v>776</v>
      </c>
      <c r="F18" s="335" t="s">
        <v>1759</v>
      </c>
      <c r="G18" s="335" t="s">
        <v>1751</v>
      </c>
      <c r="H18" s="336">
        <v>25913446</v>
      </c>
      <c r="I18" s="330" t="s">
        <v>187</v>
      </c>
      <c r="J18" s="333" t="s">
        <v>187</v>
      </c>
    </row>
    <row r="19" spans="2:10" x14ac:dyDescent="0.3">
      <c r="B19" s="873"/>
      <c r="C19" s="874"/>
      <c r="D19" s="335" t="s">
        <v>1749</v>
      </c>
      <c r="E19" s="335" t="s">
        <v>776</v>
      </c>
      <c r="F19" s="335" t="s">
        <v>1760</v>
      </c>
      <c r="G19" s="335" t="s">
        <v>1751</v>
      </c>
      <c r="H19" s="336">
        <v>22616584</v>
      </c>
      <c r="I19" s="330" t="s">
        <v>187</v>
      </c>
      <c r="J19" s="333" t="s">
        <v>187</v>
      </c>
    </row>
    <row r="20" spans="2:10" x14ac:dyDescent="0.3">
      <c r="B20" s="873"/>
      <c r="C20" s="874"/>
      <c r="D20" s="335" t="s">
        <v>1749</v>
      </c>
      <c r="E20" s="335" t="s">
        <v>776</v>
      </c>
      <c r="F20" s="335" t="s">
        <v>1761</v>
      </c>
      <c r="G20" s="335" t="s">
        <v>1751</v>
      </c>
      <c r="H20" s="336">
        <v>22587924</v>
      </c>
      <c r="I20" s="330" t="s">
        <v>187</v>
      </c>
      <c r="J20" s="333" t="s">
        <v>187</v>
      </c>
    </row>
    <row r="21" spans="2:10" x14ac:dyDescent="0.3">
      <c r="B21" s="873"/>
      <c r="C21" s="874"/>
      <c r="D21" s="335" t="s">
        <v>1749</v>
      </c>
      <c r="E21" s="335" t="s">
        <v>776</v>
      </c>
      <c r="F21" s="335" t="s">
        <v>1762</v>
      </c>
      <c r="G21" s="335" t="s">
        <v>1751</v>
      </c>
      <c r="H21" s="336">
        <v>25465438</v>
      </c>
      <c r="I21" s="330" t="s">
        <v>187</v>
      </c>
      <c r="J21" s="333" t="s">
        <v>187</v>
      </c>
    </row>
    <row r="22" spans="2:10" x14ac:dyDescent="0.3">
      <c r="B22" s="875" t="s">
        <v>47</v>
      </c>
      <c r="C22" s="875"/>
      <c r="D22" s="868"/>
      <c r="E22" s="868"/>
      <c r="F22" s="868"/>
      <c r="G22" s="868"/>
      <c r="H22" s="420">
        <f>SUM(H23:H68)</f>
        <v>109501956</v>
      </c>
      <c r="I22" s="408"/>
      <c r="J22" s="329"/>
    </row>
    <row r="23" spans="2:10" x14ac:dyDescent="0.3">
      <c r="B23" s="876">
        <v>3</v>
      </c>
      <c r="C23" s="876" t="s">
        <v>48</v>
      </c>
      <c r="D23" s="335" t="s">
        <v>2537</v>
      </c>
      <c r="E23" s="335" t="s">
        <v>2539</v>
      </c>
      <c r="F23" s="642">
        <v>44211</v>
      </c>
      <c r="G23" s="335" t="s">
        <v>1751</v>
      </c>
      <c r="H23" s="336">
        <v>12390210</v>
      </c>
      <c r="I23" s="330"/>
      <c r="J23" s="333" t="s">
        <v>2540</v>
      </c>
    </row>
    <row r="24" spans="2:10" x14ac:dyDescent="0.3">
      <c r="B24" s="876"/>
      <c r="C24" s="876"/>
      <c r="D24" s="335" t="s">
        <v>2537</v>
      </c>
      <c r="E24" s="335" t="s">
        <v>2539</v>
      </c>
      <c r="F24" s="642">
        <v>44211</v>
      </c>
      <c r="G24" s="335" t="s">
        <v>1751</v>
      </c>
      <c r="H24" s="336">
        <v>604827</v>
      </c>
      <c r="I24" s="330"/>
      <c r="J24" s="333" t="s">
        <v>2540</v>
      </c>
    </row>
    <row r="25" spans="2:10" x14ac:dyDescent="0.3">
      <c r="B25" s="876"/>
      <c r="C25" s="876"/>
      <c r="D25" s="335" t="s">
        <v>2537</v>
      </c>
      <c r="E25" s="335" t="s">
        <v>2539</v>
      </c>
      <c r="F25" s="642">
        <v>44237</v>
      </c>
      <c r="G25" s="335" t="s">
        <v>1751</v>
      </c>
      <c r="H25" s="336">
        <v>6890111</v>
      </c>
      <c r="I25" s="330"/>
      <c r="J25" s="333" t="s">
        <v>2540</v>
      </c>
    </row>
    <row r="26" spans="2:10" x14ac:dyDescent="0.3">
      <c r="B26" s="876"/>
      <c r="C26" s="876"/>
      <c r="D26" s="335" t="s">
        <v>2537</v>
      </c>
      <c r="E26" s="335" t="s">
        <v>2539</v>
      </c>
      <c r="F26" s="642">
        <v>44237</v>
      </c>
      <c r="G26" s="335" t="s">
        <v>1751</v>
      </c>
      <c r="H26" s="336">
        <v>334667</v>
      </c>
      <c r="I26" s="330"/>
      <c r="J26" s="333" t="s">
        <v>2540</v>
      </c>
    </row>
    <row r="27" spans="2:10" x14ac:dyDescent="0.3">
      <c r="B27" s="876"/>
      <c r="C27" s="876"/>
      <c r="D27" s="335" t="s">
        <v>2537</v>
      </c>
      <c r="E27" s="335" t="s">
        <v>2538</v>
      </c>
      <c r="F27" s="642">
        <v>44239</v>
      </c>
      <c r="G27" s="335" t="s">
        <v>1751</v>
      </c>
      <c r="H27" s="336">
        <v>490012</v>
      </c>
      <c r="I27" s="330"/>
      <c r="J27" s="333" t="s">
        <v>2540</v>
      </c>
    </row>
    <row r="28" spans="2:10" x14ac:dyDescent="0.3">
      <c r="B28" s="876"/>
      <c r="C28" s="876"/>
      <c r="D28" s="335" t="s">
        <v>2537</v>
      </c>
      <c r="E28" s="335" t="s">
        <v>2538</v>
      </c>
      <c r="F28" s="642">
        <v>44239</v>
      </c>
      <c r="G28" s="335" t="s">
        <v>1751</v>
      </c>
      <c r="H28" s="336">
        <v>14279</v>
      </c>
      <c r="I28" s="330"/>
      <c r="J28" s="333" t="s">
        <v>2540</v>
      </c>
    </row>
    <row r="29" spans="2:10" x14ac:dyDescent="0.3">
      <c r="B29" s="876"/>
      <c r="C29" s="876"/>
      <c r="D29" s="335" t="s">
        <v>2537</v>
      </c>
      <c r="E29" s="335" t="s">
        <v>2538</v>
      </c>
      <c r="F29" s="642">
        <v>44263</v>
      </c>
      <c r="G29" s="335" t="s">
        <v>1751</v>
      </c>
      <c r="H29" s="336">
        <v>476657</v>
      </c>
      <c r="I29" s="330"/>
      <c r="J29" s="333" t="s">
        <v>2540</v>
      </c>
    </row>
    <row r="30" spans="2:10" x14ac:dyDescent="0.3">
      <c r="B30" s="876"/>
      <c r="C30" s="876"/>
      <c r="D30" s="335" t="s">
        <v>2537</v>
      </c>
      <c r="E30" s="335" t="s">
        <v>2538</v>
      </c>
      <c r="F30" s="642">
        <v>44263</v>
      </c>
      <c r="G30" s="335" t="s">
        <v>1751</v>
      </c>
      <c r="H30" s="336">
        <v>14414</v>
      </c>
      <c r="I30" s="330"/>
      <c r="J30" s="333" t="s">
        <v>2540</v>
      </c>
    </row>
    <row r="31" spans="2:10" x14ac:dyDescent="0.3">
      <c r="B31" s="876"/>
      <c r="C31" s="876"/>
      <c r="D31" s="335" t="s">
        <v>2537</v>
      </c>
      <c r="E31" s="335" t="s">
        <v>2539</v>
      </c>
      <c r="F31" s="642">
        <v>44267</v>
      </c>
      <c r="G31" s="335" t="s">
        <v>1751</v>
      </c>
      <c r="H31" s="336">
        <v>7762711</v>
      </c>
      <c r="I31" s="330"/>
      <c r="J31" s="333" t="s">
        <v>2540</v>
      </c>
    </row>
    <row r="32" spans="2:10" x14ac:dyDescent="0.3">
      <c r="B32" s="876"/>
      <c r="C32" s="876"/>
      <c r="D32" s="335" t="s">
        <v>2537</v>
      </c>
      <c r="E32" s="335" t="s">
        <v>2539</v>
      </c>
      <c r="F32" s="642">
        <v>44267</v>
      </c>
      <c r="G32" s="335" t="s">
        <v>1751</v>
      </c>
      <c r="H32" s="336">
        <v>360077</v>
      </c>
      <c r="I32" s="330"/>
      <c r="J32" s="333" t="s">
        <v>2540</v>
      </c>
    </row>
    <row r="33" spans="2:10" x14ac:dyDescent="0.3">
      <c r="B33" s="876"/>
      <c r="C33" s="876"/>
      <c r="D33" s="335" t="s">
        <v>2537</v>
      </c>
      <c r="E33" s="335" t="s">
        <v>2538</v>
      </c>
      <c r="F33" s="642">
        <v>44298</v>
      </c>
      <c r="G33" s="335" t="s">
        <v>1751</v>
      </c>
      <c r="H33" s="336">
        <v>472441</v>
      </c>
      <c r="I33" s="330"/>
      <c r="J33" s="333" t="s">
        <v>2540</v>
      </c>
    </row>
    <row r="34" spans="2:10" x14ac:dyDescent="0.3">
      <c r="B34" s="876"/>
      <c r="C34" s="876"/>
      <c r="D34" s="335" t="s">
        <v>2537</v>
      </c>
      <c r="E34" s="335" t="s">
        <v>2538</v>
      </c>
      <c r="F34" s="642">
        <v>44298</v>
      </c>
      <c r="G34" s="335" t="s">
        <v>1751</v>
      </c>
      <c r="H34" s="336">
        <v>13911</v>
      </c>
      <c r="I34" s="330"/>
      <c r="J34" s="333" t="s">
        <v>2540</v>
      </c>
    </row>
    <row r="35" spans="2:10" x14ac:dyDescent="0.3">
      <c r="B35" s="876"/>
      <c r="C35" s="876"/>
      <c r="D35" s="335" t="s">
        <v>2537</v>
      </c>
      <c r="E35" s="335" t="s">
        <v>2539</v>
      </c>
      <c r="F35" s="642">
        <v>44299</v>
      </c>
      <c r="G35" s="335" t="s">
        <v>1751</v>
      </c>
      <c r="H35" s="336">
        <v>6932271</v>
      </c>
      <c r="I35" s="330"/>
      <c r="J35" s="333" t="s">
        <v>2540</v>
      </c>
    </row>
    <row r="36" spans="2:10" x14ac:dyDescent="0.3">
      <c r="B36" s="876"/>
      <c r="C36" s="876"/>
      <c r="D36" s="335" t="s">
        <v>2537</v>
      </c>
      <c r="E36" s="335" t="s">
        <v>2539</v>
      </c>
      <c r="F36" s="642">
        <v>44299</v>
      </c>
      <c r="G36" s="335" t="s">
        <v>1751</v>
      </c>
      <c r="H36" s="336">
        <v>339259</v>
      </c>
      <c r="I36" s="330"/>
      <c r="J36" s="333" t="s">
        <v>2540</v>
      </c>
    </row>
    <row r="37" spans="2:10" x14ac:dyDescent="0.3">
      <c r="B37" s="876"/>
      <c r="C37" s="876"/>
      <c r="D37" s="335" t="s">
        <v>2537</v>
      </c>
      <c r="E37" s="335" t="s">
        <v>2538</v>
      </c>
      <c r="F37" s="642">
        <v>44328</v>
      </c>
      <c r="G37" s="335" t="s">
        <v>1751</v>
      </c>
      <c r="H37" s="336">
        <v>469421</v>
      </c>
      <c r="I37" s="330"/>
      <c r="J37" s="333" t="s">
        <v>2540</v>
      </c>
    </row>
    <row r="38" spans="2:10" x14ac:dyDescent="0.3">
      <c r="B38" s="876"/>
      <c r="C38" s="876"/>
      <c r="D38" s="335" t="s">
        <v>2537</v>
      </c>
      <c r="E38" s="335" t="s">
        <v>2538</v>
      </c>
      <c r="F38" s="642">
        <v>44328</v>
      </c>
      <c r="G38" s="335" t="s">
        <v>1751</v>
      </c>
      <c r="H38" s="336">
        <v>27673</v>
      </c>
      <c r="I38" s="330"/>
      <c r="J38" s="333" t="s">
        <v>2540</v>
      </c>
    </row>
    <row r="39" spans="2:10" x14ac:dyDescent="0.3">
      <c r="B39" s="876"/>
      <c r="C39" s="876"/>
      <c r="D39" s="335" t="s">
        <v>2537</v>
      </c>
      <c r="E39" s="335" t="s">
        <v>2539</v>
      </c>
      <c r="F39" s="642">
        <v>44333</v>
      </c>
      <c r="G39" s="335" t="s">
        <v>1751</v>
      </c>
      <c r="H39" s="336">
        <v>7261581</v>
      </c>
      <c r="I39" s="330"/>
      <c r="J39" s="333" t="s">
        <v>2540</v>
      </c>
    </row>
    <row r="40" spans="2:10" x14ac:dyDescent="0.3">
      <c r="B40" s="876"/>
      <c r="C40" s="876"/>
      <c r="D40" s="335" t="s">
        <v>2537</v>
      </c>
      <c r="E40" s="335" t="s">
        <v>2539</v>
      </c>
      <c r="F40" s="642">
        <v>44333</v>
      </c>
      <c r="G40" s="335" t="s">
        <v>1751</v>
      </c>
      <c r="H40" s="336">
        <v>695858</v>
      </c>
      <c r="I40" s="330"/>
      <c r="J40" s="333" t="s">
        <v>2540</v>
      </c>
    </row>
    <row r="41" spans="2:10" x14ac:dyDescent="0.3">
      <c r="B41" s="876"/>
      <c r="C41" s="876"/>
      <c r="D41" s="335" t="s">
        <v>2537</v>
      </c>
      <c r="E41" s="335" t="s">
        <v>2538</v>
      </c>
      <c r="F41" s="642">
        <v>44361</v>
      </c>
      <c r="G41" s="335" t="s">
        <v>1751</v>
      </c>
      <c r="H41" s="336">
        <v>627174</v>
      </c>
      <c r="I41" s="330"/>
      <c r="J41" s="333" t="s">
        <v>2540</v>
      </c>
    </row>
    <row r="42" spans="2:10" x14ac:dyDescent="0.3">
      <c r="B42" s="876"/>
      <c r="C42" s="876"/>
      <c r="D42" s="335" t="s">
        <v>2537</v>
      </c>
      <c r="E42" s="335" t="s">
        <v>2538</v>
      </c>
      <c r="F42" s="642">
        <v>44361</v>
      </c>
      <c r="G42" s="335" t="s">
        <v>1751</v>
      </c>
      <c r="H42" s="336">
        <v>56654</v>
      </c>
      <c r="I42" s="330"/>
      <c r="J42" s="333" t="s">
        <v>2540</v>
      </c>
    </row>
    <row r="43" spans="2:10" x14ac:dyDescent="0.3">
      <c r="B43" s="876"/>
      <c r="C43" s="876"/>
      <c r="D43" s="335" t="s">
        <v>2537</v>
      </c>
      <c r="E43" s="335" t="s">
        <v>2539</v>
      </c>
      <c r="F43" s="642">
        <v>44362</v>
      </c>
      <c r="G43" s="335" t="s">
        <v>1751</v>
      </c>
      <c r="H43" s="336">
        <v>7624822</v>
      </c>
      <c r="I43" s="330"/>
      <c r="J43" s="333" t="s">
        <v>2540</v>
      </c>
    </row>
    <row r="44" spans="2:10" x14ac:dyDescent="0.3">
      <c r="B44" s="876"/>
      <c r="C44" s="876"/>
      <c r="D44" s="335" t="s">
        <v>2537</v>
      </c>
      <c r="E44" s="335" t="s">
        <v>2539</v>
      </c>
      <c r="F44" s="642">
        <v>44362</v>
      </c>
      <c r="G44" s="335" t="s">
        <v>1751</v>
      </c>
      <c r="H44" s="336">
        <v>744708</v>
      </c>
      <c r="I44" s="330"/>
      <c r="J44" s="333" t="s">
        <v>2540</v>
      </c>
    </row>
    <row r="45" spans="2:10" x14ac:dyDescent="0.3">
      <c r="B45" s="876"/>
      <c r="C45" s="876"/>
      <c r="D45" s="335" t="s">
        <v>2537</v>
      </c>
      <c r="E45" s="335" t="s">
        <v>2539</v>
      </c>
      <c r="F45" s="642">
        <v>44391</v>
      </c>
      <c r="G45" s="335" t="s">
        <v>1751</v>
      </c>
      <c r="H45" s="336">
        <v>8115568</v>
      </c>
      <c r="I45" s="330"/>
      <c r="J45" s="333" t="s">
        <v>2540</v>
      </c>
    </row>
    <row r="46" spans="2:10" x14ac:dyDescent="0.3">
      <c r="B46" s="876"/>
      <c r="C46" s="876"/>
      <c r="D46" s="335" t="s">
        <v>2537</v>
      </c>
      <c r="E46" s="335" t="s">
        <v>2539</v>
      </c>
      <c r="F46" s="642">
        <v>44391</v>
      </c>
      <c r="G46" s="335" t="s">
        <v>1751</v>
      </c>
      <c r="H46" s="336">
        <v>786272</v>
      </c>
      <c r="I46" s="330"/>
      <c r="J46" s="333" t="s">
        <v>2540</v>
      </c>
    </row>
    <row r="47" spans="2:10" x14ac:dyDescent="0.3">
      <c r="B47" s="876"/>
      <c r="C47" s="876"/>
      <c r="D47" s="335" t="s">
        <v>2537</v>
      </c>
      <c r="E47" s="335" t="s">
        <v>2538</v>
      </c>
      <c r="F47" s="642">
        <v>44392</v>
      </c>
      <c r="G47" s="335" t="s">
        <v>1751</v>
      </c>
      <c r="H47" s="336">
        <v>360446</v>
      </c>
      <c r="I47" s="330"/>
      <c r="J47" s="333" t="s">
        <v>2540</v>
      </c>
    </row>
    <row r="48" spans="2:10" x14ac:dyDescent="0.3">
      <c r="B48" s="876"/>
      <c r="C48" s="876"/>
      <c r="D48" s="335" t="s">
        <v>2537</v>
      </c>
      <c r="E48" s="335" t="s">
        <v>2538</v>
      </c>
      <c r="F48" s="642">
        <v>44392</v>
      </c>
      <c r="G48" s="335" t="s">
        <v>1751</v>
      </c>
      <c r="H48" s="336">
        <v>22287</v>
      </c>
      <c r="I48" s="330"/>
      <c r="J48" s="333" t="s">
        <v>2540</v>
      </c>
    </row>
    <row r="49" spans="2:10" x14ac:dyDescent="0.3">
      <c r="B49" s="876"/>
      <c r="C49" s="876"/>
      <c r="D49" s="335" t="s">
        <v>2537</v>
      </c>
      <c r="E49" s="335" t="s">
        <v>2538</v>
      </c>
      <c r="F49" s="642">
        <v>44419</v>
      </c>
      <c r="G49" s="335" t="s">
        <v>1751</v>
      </c>
      <c r="H49" s="336">
        <v>494611</v>
      </c>
      <c r="I49" s="330"/>
      <c r="J49" s="333" t="s">
        <v>2540</v>
      </c>
    </row>
    <row r="50" spans="2:10" x14ac:dyDescent="0.3">
      <c r="B50" s="876"/>
      <c r="C50" s="876"/>
      <c r="D50" s="335" t="s">
        <v>2537</v>
      </c>
      <c r="E50" s="335" t="s">
        <v>2538</v>
      </c>
      <c r="F50" s="642">
        <v>44419</v>
      </c>
      <c r="G50" s="335" t="s">
        <v>1751</v>
      </c>
      <c r="H50" s="336">
        <v>28661</v>
      </c>
      <c r="I50" s="330"/>
      <c r="J50" s="333" t="s">
        <v>2540</v>
      </c>
    </row>
    <row r="51" spans="2:10" x14ac:dyDescent="0.3">
      <c r="B51" s="876"/>
      <c r="C51" s="876"/>
      <c r="D51" s="335" t="s">
        <v>2537</v>
      </c>
      <c r="E51" s="335" t="s">
        <v>2539</v>
      </c>
      <c r="F51" s="642">
        <v>44421</v>
      </c>
      <c r="G51" s="335" t="s">
        <v>1751</v>
      </c>
      <c r="H51" s="336">
        <v>6288227</v>
      </c>
      <c r="I51" s="330"/>
      <c r="J51" s="333" t="s">
        <v>2540</v>
      </c>
    </row>
    <row r="52" spans="2:10" x14ac:dyDescent="0.3">
      <c r="B52" s="876"/>
      <c r="C52" s="876"/>
      <c r="D52" s="335" t="s">
        <v>2537</v>
      </c>
      <c r="E52" s="335" t="s">
        <v>2539</v>
      </c>
      <c r="F52" s="642">
        <v>44421</v>
      </c>
      <c r="G52" s="335" t="s">
        <v>1751</v>
      </c>
      <c r="H52" s="336">
        <v>643689</v>
      </c>
      <c r="I52" s="330"/>
      <c r="J52" s="333" t="s">
        <v>2540</v>
      </c>
    </row>
    <row r="53" spans="2:10" x14ac:dyDescent="0.3">
      <c r="B53" s="876"/>
      <c r="C53" s="876"/>
      <c r="D53" s="335" t="s">
        <v>2537</v>
      </c>
      <c r="E53" s="335" t="s">
        <v>2538</v>
      </c>
      <c r="F53" s="642">
        <v>44452</v>
      </c>
      <c r="G53" s="335" t="s">
        <v>1751</v>
      </c>
      <c r="H53" s="336">
        <v>481985</v>
      </c>
      <c r="I53" s="330"/>
      <c r="J53" s="333" t="s">
        <v>2540</v>
      </c>
    </row>
    <row r="54" spans="2:10" x14ac:dyDescent="0.3">
      <c r="B54" s="876"/>
      <c r="C54" s="876"/>
      <c r="D54" s="335" t="s">
        <v>2537</v>
      </c>
      <c r="E54" s="335" t="s">
        <v>2538</v>
      </c>
      <c r="F54" s="642">
        <v>44452</v>
      </c>
      <c r="G54" s="335" t="s">
        <v>1751</v>
      </c>
      <c r="H54" s="336">
        <v>28427</v>
      </c>
      <c r="I54" s="330"/>
      <c r="J54" s="333" t="s">
        <v>2540</v>
      </c>
    </row>
    <row r="55" spans="2:10" x14ac:dyDescent="0.3">
      <c r="B55" s="876"/>
      <c r="C55" s="876"/>
      <c r="D55" s="335" t="s">
        <v>2537</v>
      </c>
      <c r="E55" s="335" t="s">
        <v>2539</v>
      </c>
      <c r="F55" s="642">
        <v>44454</v>
      </c>
      <c r="G55" s="335" t="s">
        <v>1751</v>
      </c>
      <c r="H55" s="336">
        <v>8437736</v>
      </c>
      <c r="I55" s="330"/>
      <c r="J55" s="333" t="s">
        <v>2540</v>
      </c>
    </row>
    <row r="56" spans="2:10" x14ac:dyDescent="0.3">
      <c r="B56" s="876"/>
      <c r="C56" s="876"/>
      <c r="D56" s="335" t="s">
        <v>2537</v>
      </c>
      <c r="E56" s="335" t="s">
        <v>2539</v>
      </c>
      <c r="F56" s="642">
        <v>44454</v>
      </c>
      <c r="G56" s="335" t="s">
        <v>1751</v>
      </c>
      <c r="H56" s="336">
        <v>748776</v>
      </c>
      <c r="I56" s="330"/>
      <c r="J56" s="333" t="s">
        <v>2540</v>
      </c>
    </row>
    <row r="57" spans="2:10" x14ac:dyDescent="0.3">
      <c r="B57" s="876"/>
      <c r="C57" s="876"/>
      <c r="D57" s="335" t="s">
        <v>2537</v>
      </c>
      <c r="E57" s="335" t="s">
        <v>2538</v>
      </c>
      <c r="F57" s="642">
        <v>44481</v>
      </c>
      <c r="G57" s="335" t="s">
        <v>1751</v>
      </c>
      <c r="H57" s="336">
        <v>469355</v>
      </c>
      <c r="I57" s="330"/>
      <c r="J57" s="333" t="s">
        <v>2540</v>
      </c>
    </row>
    <row r="58" spans="2:10" x14ac:dyDescent="0.3">
      <c r="B58" s="876"/>
      <c r="C58" s="876"/>
      <c r="D58" s="335" t="s">
        <v>2537</v>
      </c>
      <c r="E58" s="335" t="s">
        <v>2538</v>
      </c>
      <c r="F58" s="642">
        <v>44481</v>
      </c>
      <c r="G58" s="335" t="s">
        <v>1751</v>
      </c>
      <c r="H58" s="336">
        <v>27803</v>
      </c>
      <c r="I58" s="330"/>
      <c r="J58" s="333" t="s">
        <v>2540</v>
      </c>
    </row>
    <row r="59" spans="2:10" x14ac:dyDescent="0.3">
      <c r="B59" s="876"/>
      <c r="C59" s="876"/>
      <c r="D59" s="335" t="s">
        <v>2537</v>
      </c>
      <c r="E59" s="335" t="s">
        <v>2539</v>
      </c>
      <c r="F59" s="642">
        <v>44483</v>
      </c>
      <c r="G59" s="335" t="s">
        <v>1751</v>
      </c>
      <c r="H59" s="336">
        <v>7872515</v>
      </c>
      <c r="I59" s="330"/>
      <c r="J59" s="333" t="s">
        <v>2540</v>
      </c>
    </row>
    <row r="60" spans="2:10" x14ac:dyDescent="0.3">
      <c r="B60" s="876"/>
      <c r="C60" s="876"/>
      <c r="D60" s="335" t="s">
        <v>2537</v>
      </c>
      <c r="E60" s="335" t="s">
        <v>2539</v>
      </c>
      <c r="F60" s="642">
        <v>44483</v>
      </c>
      <c r="G60" s="335" t="s">
        <v>1751</v>
      </c>
      <c r="H60" s="336">
        <v>732418</v>
      </c>
      <c r="I60" s="330"/>
      <c r="J60" s="333" t="s">
        <v>2540</v>
      </c>
    </row>
    <row r="61" spans="2:10" x14ac:dyDescent="0.3">
      <c r="B61" s="876"/>
      <c r="C61" s="876"/>
      <c r="D61" s="335" t="s">
        <v>2537</v>
      </c>
      <c r="E61" s="335" t="s">
        <v>2538</v>
      </c>
      <c r="F61" s="642">
        <v>44512</v>
      </c>
      <c r="G61" s="335" t="s">
        <v>1751</v>
      </c>
      <c r="H61" s="336">
        <v>479868</v>
      </c>
      <c r="I61" s="330"/>
      <c r="J61" s="333" t="s">
        <v>2540</v>
      </c>
    </row>
    <row r="62" spans="2:10" x14ac:dyDescent="0.3">
      <c r="B62" s="876"/>
      <c r="C62" s="876"/>
      <c r="D62" s="335" t="s">
        <v>2537</v>
      </c>
      <c r="E62" s="335" t="s">
        <v>2538</v>
      </c>
      <c r="F62" s="642">
        <v>44512</v>
      </c>
      <c r="G62" s="335" t="s">
        <v>1751</v>
      </c>
      <c r="H62" s="336">
        <v>28322</v>
      </c>
      <c r="I62" s="330"/>
      <c r="J62" s="333" t="s">
        <v>2540</v>
      </c>
    </row>
    <row r="63" spans="2:10" x14ac:dyDescent="0.3">
      <c r="B63" s="876"/>
      <c r="C63" s="876"/>
      <c r="D63" s="335" t="s">
        <v>2537</v>
      </c>
      <c r="E63" s="335" t="s">
        <v>2539</v>
      </c>
      <c r="F63" s="642">
        <v>44515</v>
      </c>
      <c r="G63" s="335" t="s">
        <v>1751</v>
      </c>
      <c r="H63" s="336">
        <v>7624961</v>
      </c>
      <c r="I63" s="330"/>
      <c r="J63" s="333" t="s">
        <v>2540</v>
      </c>
    </row>
    <row r="64" spans="2:10" x14ac:dyDescent="0.3">
      <c r="B64" s="876"/>
      <c r="C64" s="876"/>
      <c r="D64" s="335" t="s">
        <v>2537</v>
      </c>
      <c r="E64" s="335" t="s">
        <v>2539</v>
      </c>
      <c r="F64" s="642">
        <v>44515</v>
      </c>
      <c r="G64" s="335" t="s">
        <v>1751</v>
      </c>
      <c r="H64" s="336">
        <v>728362</v>
      </c>
      <c r="I64" s="330"/>
      <c r="J64" s="333" t="s">
        <v>2540</v>
      </c>
    </row>
    <row r="65" spans="2:10" x14ac:dyDescent="0.3">
      <c r="B65" s="876"/>
      <c r="C65" s="876"/>
      <c r="D65" s="335" t="s">
        <v>2537</v>
      </c>
      <c r="E65" s="335" t="s">
        <v>2538</v>
      </c>
      <c r="F65" s="642">
        <v>44543</v>
      </c>
      <c r="G65" s="335" t="s">
        <v>1751</v>
      </c>
      <c r="H65" s="336">
        <v>576654</v>
      </c>
      <c r="I65" s="330"/>
      <c r="J65" s="333" t="s">
        <v>2540</v>
      </c>
    </row>
    <row r="66" spans="2:10" x14ac:dyDescent="0.3">
      <c r="B66" s="876"/>
      <c r="C66" s="876"/>
      <c r="D66" s="335" t="s">
        <v>2537</v>
      </c>
      <c r="E66" s="335" t="s">
        <v>2538</v>
      </c>
      <c r="F66" s="642">
        <v>44543</v>
      </c>
      <c r="G66" s="335" t="s">
        <v>1751</v>
      </c>
      <c r="H66" s="336">
        <v>37586</v>
      </c>
      <c r="I66" s="330"/>
      <c r="J66" s="333" t="s">
        <v>2540</v>
      </c>
    </row>
    <row r="67" spans="2:10" x14ac:dyDescent="0.3">
      <c r="B67" s="876"/>
      <c r="C67" s="876"/>
      <c r="D67" s="335" t="s">
        <v>2537</v>
      </c>
      <c r="E67" s="335" t="s">
        <v>2539</v>
      </c>
      <c r="F67" s="642">
        <v>44545</v>
      </c>
      <c r="G67" s="335" t="s">
        <v>1751</v>
      </c>
      <c r="H67" s="336">
        <v>9076100</v>
      </c>
      <c r="I67" s="330"/>
      <c r="J67" s="333" t="s">
        <v>2540</v>
      </c>
    </row>
    <row r="68" spans="2:10" x14ac:dyDescent="0.3">
      <c r="B68" s="876"/>
      <c r="C68" s="876"/>
      <c r="D68" s="335" t="s">
        <v>2537</v>
      </c>
      <c r="E68" s="335" t="s">
        <v>2539</v>
      </c>
      <c r="F68" s="642">
        <v>44545</v>
      </c>
      <c r="G68" s="335" t="s">
        <v>1751</v>
      </c>
      <c r="H68" s="336">
        <v>807589</v>
      </c>
      <c r="I68" s="330"/>
      <c r="J68" s="333" t="s">
        <v>2540</v>
      </c>
    </row>
    <row r="69" spans="2:10" x14ac:dyDescent="0.3">
      <c r="B69" s="872" t="s">
        <v>1399</v>
      </c>
      <c r="C69" s="872"/>
      <c r="D69" s="339"/>
      <c r="E69" s="339"/>
      <c r="F69" s="337"/>
      <c r="G69" s="339"/>
      <c r="H69" s="340">
        <f>H6+H9+H22</f>
        <v>5765437385.25</v>
      </c>
      <c r="I69" s="337"/>
      <c r="J69" s="337"/>
    </row>
  </sheetData>
  <mergeCells count="23">
    <mergeCell ref="B69:C69"/>
    <mergeCell ref="B10:B21"/>
    <mergeCell ref="C10:C21"/>
    <mergeCell ref="B7:B8"/>
    <mergeCell ref="C7:C8"/>
    <mergeCell ref="B9:C9"/>
    <mergeCell ref="C23:C68"/>
    <mergeCell ref="B23:B68"/>
    <mergeCell ref="B22:C22"/>
    <mergeCell ref="B6:C6"/>
    <mergeCell ref="D6:E6"/>
    <mergeCell ref="F6:G6"/>
    <mergeCell ref="B4:B5"/>
    <mergeCell ref="C4:C5"/>
    <mergeCell ref="D4:D5"/>
    <mergeCell ref="E4:E5"/>
    <mergeCell ref="F4:F5"/>
    <mergeCell ref="G4:G5"/>
    <mergeCell ref="D22:E22"/>
    <mergeCell ref="F22:G22"/>
    <mergeCell ref="D9:E9"/>
    <mergeCell ref="F9:G9"/>
    <mergeCell ref="J4:J5"/>
  </mergeCells>
  <pageMargins left="0.70000000000000007" right="0.70000000000000007" top="0.75" bottom="0.75" header="0.30000000000000004" footer="0.30000000000000004"/>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K170"/>
  <sheetViews>
    <sheetView zoomScale="70" zoomScaleNormal="70" workbookViewId="0">
      <selection activeCell="I5" sqref="I5"/>
    </sheetView>
  </sheetViews>
  <sheetFormatPr baseColWidth="10" defaultColWidth="10.33203125" defaultRowHeight="14.4" x14ac:dyDescent="0.3"/>
  <cols>
    <col min="1" max="2" width="10.33203125" style="317" customWidth="1"/>
    <col min="3" max="3" width="25.109375" style="317" bestFit="1" customWidth="1"/>
    <col min="4" max="4" width="33.33203125" style="317" bestFit="1" customWidth="1"/>
    <col min="5" max="5" width="14.33203125" style="317" customWidth="1"/>
    <col min="6" max="6" width="10.33203125" style="317" customWidth="1"/>
    <col min="7" max="7" width="39.88671875" style="317" bestFit="1" customWidth="1"/>
    <col min="8" max="8" width="21" style="317" bestFit="1" customWidth="1"/>
    <col min="9" max="9" width="27.33203125" style="317" customWidth="1"/>
    <col min="10" max="10" width="23.44140625" style="317" customWidth="1"/>
    <col min="11" max="11" width="18.77734375" style="317" customWidth="1"/>
    <col min="12" max="16384" width="10.33203125" style="317"/>
  </cols>
  <sheetData>
    <row r="2" spans="2:11" ht="16.2" x14ac:dyDescent="0.3">
      <c r="B2" s="454" t="s">
        <v>2668</v>
      </c>
      <c r="C2" s="324"/>
      <c r="D2" s="319"/>
      <c r="E2" s="319"/>
      <c r="F2" s="313"/>
      <c r="G2" s="319"/>
      <c r="H2" s="319"/>
      <c r="I2" s="313"/>
      <c r="J2" s="313"/>
    </row>
    <row r="3" spans="2:11" x14ac:dyDescent="0.3">
      <c r="B3" s="313"/>
      <c r="C3" s="324"/>
      <c r="D3" s="319"/>
      <c r="E3" s="319"/>
      <c r="F3" s="313"/>
      <c r="G3" s="319"/>
      <c r="H3" s="325"/>
      <c r="I3" s="313"/>
      <c r="J3" s="313"/>
    </row>
    <row r="4" spans="2:11" ht="26.4" customHeight="1" x14ac:dyDescent="0.3">
      <c r="B4" s="869" t="s">
        <v>4</v>
      </c>
      <c r="C4" s="878" t="s">
        <v>5</v>
      </c>
      <c r="D4" s="869" t="s">
        <v>1738</v>
      </c>
      <c r="E4" s="869" t="s">
        <v>1739</v>
      </c>
      <c r="F4" s="869" t="s">
        <v>295</v>
      </c>
      <c r="G4" s="869" t="s">
        <v>1740</v>
      </c>
      <c r="H4" s="327" t="s">
        <v>1741</v>
      </c>
      <c r="I4" s="879" t="s">
        <v>1742</v>
      </c>
      <c r="J4" s="879"/>
      <c r="K4" s="869" t="s">
        <v>1743</v>
      </c>
    </row>
    <row r="5" spans="2:11" ht="26.4" x14ac:dyDescent="0.3">
      <c r="B5" s="869"/>
      <c r="C5" s="878"/>
      <c r="D5" s="869"/>
      <c r="E5" s="869"/>
      <c r="F5" s="869"/>
      <c r="G5" s="869"/>
      <c r="H5" s="328" t="s">
        <v>1744</v>
      </c>
      <c r="I5" s="326" t="s">
        <v>2734</v>
      </c>
      <c r="J5" s="326" t="s">
        <v>1745</v>
      </c>
      <c r="K5" s="869"/>
    </row>
    <row r="6" spans="2:11" x14ac:dyDescent="0.3">
      <c r="B6" s="870" t="s">
        <v>10</v>
      </c>
      <c r="C6" s="870"/>
      <c r="D6" s="877"/>
      <c r="E6" s="877"/>
      <c r="F6" s="877"/>
      <c r="G6" s="877"/>
      <c r="H6" s="420">
        <f>SUM(H7:H128)</f>
        <v>5331020151.0220022</v>
      </c>
      <c r="I6" s="424"/>
      <c r="J6" s="329"/>
      <c r="K6" s="329"/>
    </row>
    <row r="7" spans="2:11" x14ac:dyDescent="0.3">
      <c r="B7" s="341">
        <v>1</v>
      </c>
      <c r="C7" s="425" t="s">
        <v>1746</v>
      </c>
      <c r="D7" s="331" t="s">
        <v>1763</v>
      </c>
      <c r="E7" s="342" t="s">
        <v>187</v>
      </c>
      <c r="F7" s="342" t="s">
        <v>187</v>
      </c>
      <c r="G7" s="342" t="s">
        <v>187</v>
      </c>
      <c r="H7" s="332">
        <v>644499685</v>
      </c>
      <c r="I7" s="342" t="s">
        <v>182</v>
      </c>
      <c r="J7" s="342" t="s">
        <v>182</v>
      </c>
      <c r="K7" s="342" t="s">
        <v>312</v>
      </c>
    </row>
    <row r="8" spans="2:11" x14ac:dyDescent="0.3">
      <c r="B8" s="873">
        <v>2</v>
      </c>
      <c r="C8" s="881" t="s">
        <v>11</v>
      </c>
      <c r="D8" s="342" t="s">
        <v>187</v>
      </c>
      <c r="E8" s="342" t="s">
        <v>187</v>
      </c>
      <c r="F8" s="343">
        <v>44264</v>
      </c>
      <c r="G8" s="344" t="s">
        <v>1764</v>
      </c>
      <c r="H8" s="345">
        <v>10000000</v>
      </c>
      <c r="I8" s="342" t="s">
        <v>182</v>
      </c>
      <c r="J8" s="342" t="s">
        <v>182</v>
      </c>
      <c r="K8" s="342" t="s">
        <v>312</v>
      </c>
    </row>
    <row r="9" spans="2:11" x14ac:dyDescent="0.3">
      <c r="B9" s="873"/>
      <c r="C9" s="881"/>
      <c r="D9" s="342" t="s">
        <v>187</v>
      </c>
      <c r="E9" s="342" t="s">
        <v>187</v>
      </c>
      <c r="F9" s="343">
        <v>44237</v>
      </c>
      <c r="G9" s="344" t="s">
        <v>1765</v>
      </c>
      <c r="H9" s="345">
        <v>23037589</v>
      </c>
      <c r="I9" s="342" t="s">
        <v>182</v>
      </c>
      <c r="J9" s="342" t="s">
        <v>182</v>
      </c>
      <c r="K9" s="342" t="s">
        <v>312</v>
      </c>
    </row>
    <row r="10" spans="2:11" x14ac:dyDescent="0.3">
      <c r="B10" s="873"/>
      <c r="C10" s="881"/>
      <c r="D10" s="342" t="s">
        <v>187</v>
      </c>
      <c r="E10" s="342" t="s">
        <v>187</v>
      </c>
      <c r="F10" s="343">
        <v>44237</v>
      </c>
      <c r="G10" s="344" t="s">
        <v>1766</v>
      </c>
      <c r="H10" s="345">
        <v>4137720</v>
      </c>
      <c r="I10" s="342" t="s">
        <v>182</v>
      </c>
      <c r="J10" s="342" t="s">
        <v>182</v>
      </c>
      <c r="K10" s="342" t="s">
        <v>312</v>
      </c>
    </row>
    <row r="11" spans="2:11" x14ac:dyDescent="0.3">
      <c r="B11" s="873"/>
      <c r="C11" s="881"/>
      <c r="D11" s="342" t="s">
        <v>187</v>
      </c>
      <c r="E11" s="342" t="s">
        <v>187</v>
      </c>
      <c r="F11" s="343">
        <v>44237</v>
      </c>
      <c r="G11" s="344" t="s">
        <v>1767</v>
      </c>
      <c r="H11" s="345">
        <v>40000000</v>
      </c>
      <c r="I11" s="342" t="s">
        <v>182</v>
      </c>
      <c r="J11" s="342" t="s">
        <v>182</v>
      </c>
      <c r="K11" s="342" t="s">
        <v>312</v>
      </c>
    </row>
    <row r="12" spans="2:11" x14ac:dyDescent="0.3">
      <c r="B12" s="873"/>
      <c r="C12" s="881"/>
      <c r="D12" s="342" t="s">
        <v>187</v>
      </c>
      <c r="E12" s="342" t="s">
        <v>187</v>
      </c>
      <c r="F12" s="343">
        <v>44237</v>
      </c>
      <c r="G12" s="344" t="s">
        <v>1768</v>
      </c>
      <c r="H12" s="345">
        <v>3404582</v>
      </c>
      <c r="I12" s="342" t="s">
        <v>182</v>
      </c>
      <c r="J12" s="342" t="s">
        <v>182</v>
      </c>
      <c r="K12" s="342" t="s">
        <v>312</v>
      </c>
    </row>
    <row r="13" spans="2:11" x14ac:dyDescent="0.3">
      <c r="B13" s="873"/>
      <c r="C13" s="881"/>
      <c r="D13" s="342" t="s">
        <v>187</v>
      </c>
      <c r="E13" s="342" t="s">
        <v>187</v>
      </c>
      <c r="F13" s="343">
        <v>44467</v>
      </c>
      <c r="G13" s="344" t="s">
        <v>1769</v>
      </c>
      <c r="H13" s="345">
        <v>23404655</v>
      </c>
      <c r="I13" s="342" t="s">
        <v>182</v>
      </c>
      <c r="J13" s="342" t="s">
        <v>182</v>
      </c>
      <c r="K13" s="342" t="s">
        <v>312</v>
      </c>
    </row>
    <row r="14" spans="2:11" x14ac:dyDescent="0.3">
      <c r="B14" s="873"/>
      <c r="C14" s="881"/>
      <c r="D14" s="342" t="s">
        <v>187</v>
      </c>
      <c r="E14" s="342" t="s">
        <v>187</v>
      </c>
      <c r="F14" s="343">
        <v>44466</v>
      </c>
      <c r="G14" s="344" t="s">
        <v>1770</v>
      </c>
      <c r="H14" s="345">
        <v>2853600</v>
      </c>
      <c r="I14" s="342" t="s">
        <v>182</v>
      </c>
      <c r="J14" s="342" t="s">
        <v>182</v>
      </c>
      <c r="K14" s="342" t="s">
        <v>312</v>
      </c>
    </row>
    <row r="15" spans="2:11" x14ac:dyDescent="0.3">
      <c r="B15" s="873"/>
      <c r="C15" s="881"/>
      <c r="D15" s="342" t="s">
        <v>187</v>
      </c>
      <c r="E15" s="342" t="s">
        <v>187</v>
      </c>
      <c r="F15" s="343">
        <v>44271</v>
      </c>
      <c r="G15" s="344" t="s">
        <v>1771</v>
      </c>
      <c r="H15" s="345">
        <v>46346031</v>
      </c>
      <c r="I15" s="342" t="s">
        <v>182</v>
      </c>
      <c r="J15" s="342" t="s">
        <v>182</v>
      </c>
      <c r="K15" s="342" t="s">
        <v>312</v>
      </c>
    </row>
    <row r="16" spans="2:11" x14ac:dyDescent="0.3">
      <c r="B16" s="873"/>
      <c r="C16" s="881"/>
      <c r="D16" s="342" t="s">
        <v>187</v>
      </c>
      <c r="E16" s="342" t="s">
        <v>187</v>
      </c>
      <c r="F16" s="343">
        <v>44316</v>
      </c>
      <c r="G16" s="344" t="s">
        <v>1772</v>
      </c>
      <c r="H16" s="345">
        <v>15471000</v>
      </c>
      <c r="I16" s="342" t="s">
        <v>182</v>
      </c>
      <c r="J16" s="342" t="s">
        <v>182</v>
      </c>
      <c r="K16" s="342" t="s">
        <v>312</v>
      </c>
    </row>
    <row r="17" spans="2:11" x14ac:dyDescent="0.3">
      <c r="B17" s="873"/>
      <c r="C17" s="881"/>
      <c r="D17" s="342" t="s">
        <v>187</v>
      </c>
      <c r="E17" s="342" t="s">
        <v>187</v>
      </c>
      <c r="F17" s="343">
        <v>44253</v>
      </c>
      <c r="G17" s="344" t="s">
        <v>1773</v>
      </c>
      <c r="H17" s="345">
        <v>26250000</v>
      </c>
      <c r="I17" s="342" t="s">
        <v>182</v>
      </c>
      <c r="J17" s="342" t="s">
        <v>182</v>
      </c>
      <c r="K17" s="342" t="s">
        <v>312</v>
      </c>
    </row>
    <row r="18" spans="2:11" x14ac:dyDescent="0.3">
      <c r="B18" s="873"/>
      <c r="C18" s="881"/>
      <c r="D18" s="342" t="s">
        <v>187</v>
      </c>
      <c r="E18" s="342" t="s">
        <v>187</v>
      </c>
      <c r="F18" s="343">
        <v>44253</v>
      </c>
      <c r="G18" s="344" t="s">
        <v>1774</v>
      </c>
      <c r="H18" s="345">
        <v>26250000</v>
      </c>
      <c r="I18" s="342" t="s">
        <v>182</v>
      </c>
      <c r="J18" s="342" t="s">
        <v>182</v>
      </c>
      <c r="K18" s="342" t="s">
        <v>312</v>
      </c>
    </row>
    <row r="19" spans="2:11" x14ac:dyDescent="0.3">
      <c r="B19" s="873"/>
      <c r="C19" s="881"/>
      <c r="D19" s="342" t="s">
        <v>187</v>
      </c>
      <c r="E19" s="342" t="s">
        <v>187</v>
      </c>
      <c r="F19" s="343">
        <v>44254</v>
      </c>
      <c r="G19" s="344" t="s">
        <v>1775</v>
      </c>
      <c r="H19" s="345">
        <v>27039400</v>
      </c>
      <c r="I19" s="342" t="s">
        <v>182</v>
      </c>
      <c r="J19" s="342" t="s">
        <v>182</v>
      </c>
      <c r="K19" s="342" t="s">
        <v>312</v>
      </c>
    </row>
    <row r="20" spans="2:11" x14ac:dyDescent="0.3">
      <c r="B20" s="873"/>
      <c r="C20" s="881"/>
      <c r="D20" s="342" t="s">
        <v>187</v>
      </c>
      <c r="E20" s="342" t="s">
        <v>187</v>
      </c>
      <c r="F20" s="343">
        <v>44240</v>
      </c>
      <c r="G20" s="344" t="s">
        <v>1776</v>
      </c>
      <c r="H20" s="345">
        <v>31033000</v>
      </c>
      <c r="I20" s="342" t="s">
        <v>182</v>
      </c>
      <c r="J20" s="342" t="s">
        <v>182</v>
      </c>
      <c r="K20" s="342" t="s">
        <v>312</v>
      </c>
    </row>
    <row r="21" spans="2:11" x14ac:dyDescent="0.3">
      <c r="B21" s="873"/>
      <c r="C21" s="881"/>
      <c r="D21" s="342" t="s">
        <v>187</v>
      </c>
      <c r="E21" s="342" t="s">
        <v>187</v>
      </c>
      <c r="F21" s="343">
        <v>44368</v>
      </c>
      <c r="G21" s="344" t="s">
        <v>1777</v>
      </c>
      <c r="H21" s="345">
        <v>37000000</v>
      </c>
      <c r="I21" s="342" t="s">
        <v>182</v>
      </c>
      <c r="J21" s="342" t="s">
        <v>182</v>
      </c>
      <c r="K21" s="342" t="s">
        <v>312</v>
      </c>
    </row>
    <row r="22" spans="2:11" x14ac:dyDescent="0.3">
      <c r="B22" s="873"/>
      <c r="C22" s="881"/>
      <c r="D22" s="342" t="s">
        <v>187</v>
      </c>
      <c r="E22" s="342" t="s">
        <v>187</v>
      </c>
      <c r="F22" s="343">
        <v>44260</v>
      </c>
      <c r="G22" s="344" t="s">
        <v>1778</v>
      </c>
      <c r="H22" s="345">
        <v>1702291</v>
      </c>
      <c r="I22" s="342" t="s">
        <v>182</v>
      </c>
      <c r="J22" s="342" t="s">
        <v>182</v>
      </c>
      <c r="K22" s="342" t="s">
        <v>312</v>
      </c>
    </row>
    <row r="23" spans="2:11" x14ac:dyDescent="0.3">
      <c r="B23" s="873"/>
      <c r="C23" s="881"/>
      <c r="D23" s="342" t="s">
        <v>187</v>
      </c>
      <c r="E23" s="342" t="s">
        <v>187</v>
      </c>
      <c r="F23" s="343">
        <v>44260</v>
      </c>
      <c r="G23" s="344" t="s">
        <v>1779</v>
      </c>
      <c r="H23" s="345">
        <v>5759397</v>
      </c>
      <c r="I23" s="342" t="s">
        <v>182</v>
      </c>
      <c r="J23" s="342" t="s">
        <v>182</v>
      </c>
      <c r="K23" s="342" t="s">
        <v>312</v>
      </c>
    </row>
    <row r="24" spans="2:11" x14ac:dyDescent="0.3">
      <c r="B24" s="873"/>
      <c r="C24" s="881"/>
      <c r="D24" s="342" t="s">
        <v>187</v>
      </c>
      <c r="E24" s="342" t="s">
        <v>187</v>
      </c>
      <c r="F24" s="343">
        <v>44260</v>
      </c>
      <c r="G24" s="344" t="s">
        <v>1780</v>
      </c>
      <c r="H24" s="345">
        <v>14505800</v>
      </c>
      <c r="I24" s="342" t="s">
        <v>182</v>
      </c>
      <c r="J24" s="342" t="s">
        <v>182</v>
      </c>
      <c r="K24" s="342" t="s">
        <v>312</v>
      </c>
    </row>
    <row r="25" spans="2:11" x14ac:dyDescent="0.3">
      <c r="B25" s="873"/>
      <c r="C25" s="881"/>
      <c r="D25" s="342" t="s">
        <v>187</v>
      </c>
      <c r="E25" s="342" t="s">
        <v>187</v>
      </c>
      <c r="F25" s="343">
        <v>44260</v>
      </c>
      <c r="G25" s="344" t="s">
        <v>1781</v>
      </c>
      <c r="H25" s="345">
        <v>69000000</v>
      </c>
      <c r="I25" s="342" t="s">
        <v>182</v>
      </c>
      <c r="J25" s="342" t="s">
        <v>182</v>
      </c>
      <c r="K25" s="342" t="s">
        <v>312</v>
      </c>
    </row>
    <row r="26" spans="2:11" x14ac:dyDescent="0.3">
      <c r="B26" s="873"/>
      <c r="C26" s="881"/>
      <c r="D26" s="342" t="s">
        <v>187</v>
      </c>
      <c r="E26" s="342" t="s">
        <v>187</v>
      </c>
      <c r="F26" s="343">
        <v>44200</v>
      </c>
      <c r="G26" s="344" t="s">
        <v>1782</v>
      </c>
      <c r="H26" s="345">
        <v>117108495</v>
      </c>
      <c r="I26" s="342" t="s">
        <v>182</v>
      </c>
      <c r="J26" s="342" t="s">
        <v>182</v>
      </c>
      <c r="K26" s="342" t="s">
        <v>312</v>
      </c>
    </row>
    <row r="27" spans="2:11" x14ac:dyDescent="0.3">
      <c r="B27" s="873"/>
      <c r="C27" s="881"/>
      <c r="D27" s="342" t="s">
        <v>187</v>
      </c>
      <c r="E27" s="342" t="s">
        <v>187</v>
      </c>
      <c r="F27" s="343">
        <v>44200</v>
      </c>
      <c r="G27" s="344" t="s">
        <v>1783</v>
      </c>
      <c r="H27" s="345">
        <v>156144659</v>
      </c>
      <c r="I27" s="342" t="s">
        <v>182</v>
      </c>
      <c r="J27" s="342" t="s">
        <v>182</v>
      </c>
      <c r="K27" s="342" t="s">
        <v>312</v>
      </c>
    </row>
    <row r="28" spans="2:11" x14ac:dyDescent="0.3">
      <c r="B28" s="873"/>
      <c r="C28" s="881"/>
      <c r="D28" s="342" t="s">
        <v>187</v>
      </c>
      <c r="E28" s="342" t="s">
        <v>187</v>
      </c>
      <c r="F28" s="343">
        <v>44260</v>
      </c>
      <c r="G28" s="344" t="s">
        <v>1784</v>
      </c>
      <c r="H28" s="345">
        <v>20000000</v>
      </c>
      <c r="I28" s="342" t="s">
        <v>182</v>
      </c>
      <c r="J28" s="342" t="s">
        <v>182</v>
      </c>
      <c r="K28" s="342" t="s">
        <v>312</v>
      </c>
    </row>
    <row r="29" spans="2:11" x14ac:dyDescent="0.3">
      <c r="B29" s="873"/>
      <c r="C29" s="881"/>
      <c r="D29" s="342" t="s">
        <v>187</v>
      </c>
      <c r="E29" s="342" t="s">
        <v>187</v>
      </c>
      <c r="F29" s="343">
        <v>44260</v>
      </c>
      <c r="G29" s="344" t="s">
        <v>1785</v>
      </c>
      <c r="H29" s="345">
        <v>5945000</v>
      </c>
      <c r="I29" s="342" t="s">
        <v>182</v>
      </c>
      <c r="J29" s="342" t="s">
        <v>182</v>
      </c>
      <c r="K29" s="342" t="s">
        <v>312</v>
      </c>
    </row>
    <row r="30" spans="2:11" x14ac:dyDescent="0.3">
      <c r="B30" s="873"/>
      <c r="C30" s="881"/>
      <c r="D30" s="342" t="s">
        <v>187</v>
      </c>
      <c r="E30" s="342" t="s">
        <v>187</v>
      </c>
      <c r="F30" s="343">
        <v>44260</v>
      </c>
      <c r="G30" s="344" t="s">
        <v>1786</v>
      </c>
      <c r="H30" s="345">
        <v>92000000</v>
      </c>
      <c r="I30" s="342" t="s">
        <v>182</v>
      </c>
      <c r="J30" s="342" t="s">
        <v>182</v>
      </c>
      <c r="K30" s="342" t="s">
        <v>312</v>
      </c>
    </row>
    <row r="31" spans="2:11" x14ac:dyDescent="0.3">
      <c r="B31" s="873"/>
      <c r="C31" s="881"/>
      <c r="D31" s="342" t="s">
        <v>187</v>
      </c>
      <c r="E31" s="342" t="s">
        <v>187</v>
      </c>
      <c r="F31" s="343">
        <v>44208</v>
      </c>
      <c r="G31" s="344" t="s">
        <v>1787</v>
      </c>
      <c r="H31" s="345">
        <v>3404582</v>
      </c>
      <c r="I31" s="342" t="s">
        <v>182</v>
      </c>
      <c r="J31" s="342" t="s">
        <v>182</v>
      </c>
      <c r="K31" s="342" t="s">
        <v>312</v>
      </c>
    </row>
    <row r="32" spans="2:11" x14ac:dyDescent="0.3">
      <c r="B32" s="873"/>
      <c r="C32" s="881"/>
      <c r="D32" s="342" t="s">
        <v>187</v>
      </c>
      <c r="E32" s="342" t="s">
        <v>187</v>
      </c>
      <c r="F32" s="343">
        <v>44200</v>
      </c>
      <c r="G32" s="344" t="s">
        <v>1788</v>
      </c>
      <c r="H32" s="345">
        <v>29011600</v>
      </c>
      <c r="I32" s="342" t="s">
        <v>182</v>
      </c>
      <c r="J32" s="342" t="s">
        <v>182</v>
      </c>
      <c r="K32" s="342" t="s">
        <v>312</v>
      </c>
    </row>
    <row r="33" spans="2:11" x14ac:dyDescent="0.3">
      <c r="B33" s="873"/>
      <c r="C33" s="881"/>
      <c r="D33" s="342" t="s">
        <v>187</v>
      </c>
      <c r="E33" s="342" t="s">
        <v>187</v>
      </c>
      <c r="F33" s="343">
        <v>44200</v>
      </c>
      <c r="G33" s="344" t="s">
        <v>1789</v>
      </c>
      <c r="H33" s="345">
        <v>138000000</v>
      </c>
      <c r="I33" s="342" t="s">
        <v>182</v>
      </c>
      <c r="J33" s="342" t="s">
        <v>182</v>
      </c>
      <c r="K33" s="342" t="s">
        <v>312</v>
      </c>
    </row>
    <row r="34" spans="2:11" x14ac:dyDescent="0.3">
      <c r="B34" s="873"/>
      <c r="C34" s="881"/>
      <c r="D34" s="342" t="s">
        <v>187</v>
      </c>
      <c r="E34" s="342" t="s">
        <v>187</v>
      </c>
      <c r="F34" s="343">
        <v>44200</v>
      </c>
      <c r="G34" s="344" t="s">
        <v>1790</v>
      </c>
      <c r="H34" s="345">
        <v>11890000</v>
      </c>
      <c r="I34" s="342" t="s">
        <v>182</v>
      </c>
      <c r="J34" s="342" t="s">
        <v>182</v>
      </c>
      <c r="K34" s="342" t="s">
        <v>312</v>
      </c>
    </row>
    <row r="35" spans="2:11" x14ac:dyDescent="0.3">
      <c r="B35" s="873"/>
      <c r="C35" s="881"/>
      <c r="D35" s="342" t="s">
        <v>187</v>
      </c>
      <c r="E35" s="342" t="s">
        <v>187</v>
      </c>
      <c r="F35" s="343">
        <v>44208</v>
      </c>
      <c r="G35" s="344" t="s">
        <v>1791</v>
      </c>
      <c r="H35" s="345">
        <v>40000000</v>
      </c>
      <c r="I35" s="342" t="s">
        <v>182</v>
      </c>
      <c r="J35" s="342" t="s">
        <v>182</v>
      </c>
      <c r="K35" s="342" t="s">
        <v>312</v>
      </c>
    </row>
    <row r="36" spans="2:11" x14ac:dyDescent="0.3">
      <c r="B36" s="873"/>
      <c r="C36" s="881"/>
      <c r="D36" s="342" t="s">
        <v>187</v>
      </c>
      <c r="E36" s="342" t="s">
        <v>187</v>
      </c>
      <c r="F36" s="343">
        <v>44200</v>
      </c>
      <c r="G36" s="344" t="s">
        <v>1792</v>
      </c>
      <c r="H36" s="345">
        <v>184000000</v>
      </c>
      <c r="I36" s="342" t="s">
        <v>182</v>
      </c>
      <c r="J36" s="342" t="s">
        <v>182</v>
      </c>
      <c r="K36" s="342" t="s">
        <v>312</v>
      </c>
    </row>
    <row r="37" spans="2:11" x14ac:dyDescent="0.3">
      <c r="B37" s="887">
        <v>3</v>
      </c>
      <c r="C37" s="887" t="s">
        <v>20</v>
      </c>
      <c r="D37" s="342" t="s">
        <v>2551</v>
      </c>
      <c r="E37" s="342" t="s">
        <v>187</v>
      </c>
      <c r="F37" s="343">
        <v>44449</v>
      </c>
      <c r="G37" s="344" t="s">
        <v>2574</v>
      </c>
      <c r="H37" s="345">
        <v>115500</v>
      </c>
      <c r="I37" s="342" t="s">
        <v>182</v>
      </c>
      <c r="J37" s="342" t="s">
        <v>182</v>
      </c>
      <c r="K37" s="342" t="s">
        <v>312</v>
      </c>
    </row>
    <row r="38" spans="2:11" x14ac:dyDescent="0.3">
      <c r="B38" s="876"/>
      <c r="C38" s="876"/>
      <c r="D38" s="342" t="s">
        <v>2551</v>
      </c>
      <c r="E38" s="342" t="s">
        <v>187</v>
      </c>
      <c r="F38" s="343">
        <v>44309</v>
      </c>
      <c r="G38" s="344" t="s">
        <v>2575</v>
      </c>
      <c r="H38" s="345">
        <v>3469047</v>
      </c>
      <c r="I38" s="342" t="s">
        <v>182</v>
      </c>
      <c r="J38" s="342" t="s">
        <v>182</v>
      </c>
      <c r="K38" s="342" t="s">
        <v>312</v>
      </c>
    </row>
    <row r="39" spans="2:11" x14ac:dyDescent="0.3">
      <c r="B39" s="876"/>
      <c r="C39" s="876"/>
      <c r="D39" s="342" t="s">
        <v>2551</v>
      </c>
      <c r="E39" s="342" t="s">
        <v>187</v>
      </c>
      <c r="F39" s="343">
        <v>44309</v>
      </c>
      <c r="G39" s="344" t="s">
        <v>2576</v>
      </c>
      <c r="H39" s="345">
        <v>2120794</v>
      </c>
      <c r="I39" s="342" t="s">
        <v>182</v>
      </c>
      <c r="J39" s="342" t="s">
        <v>182</v>
      </c>
      <c r="K39" s="342" t="s">
        <v>312</v>
      </c>
    </row>
    <row r="40" spans="2:11" x14ac:dyDescent="0.3">
      <c r="B40" s="876"/>
      <c r="C40" s="876"/>
      <c r="D40" s="342" t="s">
        <v>2551</v>
      </c>
      <c r="E40" s="342" t="s">
        <v>187</v>
      </c>
      <c r="F40" s="343">
        <v>44523</v>
      </c>
      <c r="G40" s="344" t="s">
        <v>2577</v>
      </c>
      <c r="H40" s="345">
        <v>3145800</v>
      </c>
      <c r="I40" s="342" t="s">
        <v>182</v>
      </c>
      <c r="J40" s="342" t="s">
        <v>182</v>
      </c>
      <c r="K40" s="342" t="s">
        <v>312</v>
      </c>
    </row>
    <row r="41" spans="2:11" x14ac:dyDescent="0.3">
      <c r="B41" s="876"/>
      <c r="C41" s="876"/>
      <c r="D41" s="342" t="s">
        <v>2551</v>
      </c>
      <c r="E41" s="342" t="s">
        <v>187</v>
      </c>
      <c r="F41" s="343">
        <v>44375</v>
      </c>
      <c r="G41" s="344" t="s">
        <v>2578</v>
      </c>
      <c r="H41" s="345">
        <v>6291600</v>
      </c>
      <c r="I41" s="342" t="s">
        <v>182</v>
      </c>
      <c r="J41" s="342" t="s">
        <v>182</v>
      </c>
      <c r="K41" s="342" t="s">
        <v>312</v>
      </c>
    </row>
    <row r="42" spans="2:11" x14ac:dyDescent="0.3">
      <c r="B42" s="876"/>
      <c r="C42" s="876"/>
      <c r="D42" s="342" t="s">
        <v>2551</v>
      </c>
      <c r="E42" s="342" t="s">
        <v>187</v>
      </c>
      <c r="F42" s="343">
        <v>44551</v>
      </c>
      <c r="G42" s="344" t="s">
        <v>2579</v>
      </c>
      <c r="H42" s="345">
        <v>3145000</v>
      </c>
      <c r="I42" s="342" t="s">
        <v>182</v>
      </c>
      <c r="J42" s="342" t="s">
        <v>182</v>
      </c>
      <c r="K42" s="342" t="s">
        <v>312</v>
      </c>
    </row>
    <row r="43" spans="2:11" x14ac:dyDescent="0.3">
      <c r="B43" s="876"/>
      <c r="C43" s="876"/>
      <c r="D43" s="342" t="s">
        <v>2552</v>
      </c>
      <c r="E43" s="342" t="s">
        <v>187</v>
      </c>
      <c r="F43" s="343">
        <v>44549</v>
      </c>
      <c r="G43" s="344" t="s">
        <v>2580</v>
      </c>
      <c r="H43" s="345">
        <v>30517172</v>
      </c>
      <c r="I43" s="342" t="s">
        <v>182</v>
      </c>
      <c r="J43" s="342" t="s">
        <v>182</v>
      </c>
      <c r="K43" s="342" t="s">
        <v>312</v>
      </c>
    </row>
    <row r="44" spans="2:11" x14ac:dyDescent="0.3">
      <c r="B44" s="876"/>
      <c r="C44" s="876"/>
      <c r="D44" s="342" t="s">
        <v>2552</v>
      </c>
      <c r="E44" s="342" t="s">
        <v>187</v>
      </c>
      <c r="F44" s="343">
        <v>44239</v>
      </c>
      <c r="G44" s="344" t="s">
        <v>2581</v>
      </c>
      <c r="H44" s="345">
        <v>27782827</v>
      </c>
      <c r="I44" s="342" t="s">
        <v>182</v>
      </c>
      <c r="J44" s="342" t="s">
        <v>182</v>
      </c>
      <c r="K44" s="342" t="s">
        <v>312</v>
      </c>
    </row>
    <row r="45" spans="2:11" x14ac:dyDescent="0.3">
      <c r="B45" s="876"/>
      <c r="C45" s="876"/>
      <c r="D45" s="342" t="s">
        <v>2552</v>
      </c>
      <c r="E45" s="342" t="s">
        <v>187</v>
      </c>
      <c r="F45" s="343">
        <v>44410</v>
      </c>
      <c r="G45" s="344" t="s">
        <v>2582</v>
      </c>
      <c r="H45" s="345">
        <v>26665680</v>
      </c>
      <c r="I45" s="342" t="s">
        <v>182</v>
      </c>
      <c r="J45" s="342" t="s">
        <v>182</v>
      </c>
      <c r="K45" s="342" t="s">
        <v>312</v>
      </c>
    </row>
    <row r="46" spans="2:11" x14ac:dyDescent="0.3">
      <c r="B46" s="876"/>
      <c r="C46" s="876"/>
      <c r="D46" s="342" t="s">
        <v>2552</v>
      </c>
      <c r="E46" s="342" t="s">
        <v>187</v>
      </c>
      <c r="F46" s="343">
        <v>44378</v>
      </c>
      <c r="G46" s="344" t="s">
        <v>2583</v>
      </c>
      <c r="H46" s="345">
        <v>25987950</v>
      </c>
      <c r="I46" s="342" t="s">
        <v>182</v>
      </c>
      <c r="J46" s="342" t="s">
        <v>182</v>
      </c>
      <c r="K46" s="342" t="s">
        <v>312</v>
      </c>
    </row>
    <row r="47" spans="2:11" x14ac:dyDescent="0.3">
      <c r="B47" s="876"/>
      <c r="C47" s="876"/>
      <c r="D47" s="342" t="s">
        <v>2552</v>
      </c>
      <c r="E47" s="342" t="s">
        <v>187</v>
      </c>
      <c r="F47" s="343">
        <v>44258</v>
      </c>
      <c r="G47" s="344" t="s">
        <v>2584</v>
      </c>
      <c r="H47" s="345">
        <v>26720660</v>
      </c>
      <c r="I47" s="342" t="s">
        <v>182</v>
      </c>
      <c r="J47" s="342" t="s">
        <v>182</v>
      </c>
      <c r="K47" s="342" t="s">
        <v>312</v>
      </c>
    </row>
    <row r="48" spans="2:11" x14ac:dyDescent="0.3">
      <c r="B48" s="876"/>
      <c r="C48" s="876"/>
      <c r="D48" s="342" t="s">
        <v>2553</v>
      </c>
      <c r="E48" s="342" t="s">
        <v>187</v>
      </c>
      <c r="F48" s="343">
        <v>44511</v>
      </c>
      <c r="G48" s="344" t="s">
        <v>2585</v>
      </c>
      <c r="H48" s="345">
        <v>93651386</v>
      </c>
      <c r="I48" s="342" t="s">
        <v>182</v>
      </c>
      <c r="J48" s="342" t="s">
        <v>182</v>
      </c>
      <c r="K48" s="342" t="s">
        <v>312</v>
      </c>
    </row>
    <row r="49" spans="2:11" x14ac:dyDescent="0.3">
      <c r="B49" s="876"/>
      <c r="C49" s="876"/>
      <c r="D49" s="342" t="s">
        <v>2553</v>
      </c>
      <c r="E49" s="342" t="s">
        <v>187</v>
      </c>
      <c r="F49" s="343">
        <v>44361</v>
      </c>
      <c r="G49" s="344" t="s">
        <v>2586</v>
      </c>
      <c r="H49" s="345">
        <v>82137818</v>
      </c>
      <c r="I49" s="342" t="s">
        <v>182</v>
      </c>
      <c r="J49" s="342" t="s">
        <v>182</v>
      </c>
      <c r="K49" s="342" t="s">
        <v>312</v>
      </c>
    </row>
    <row r="50" spans="2:11" x14ac:dyDescent="0.3">
      <c r="B50" s="876"/>
      <c r="C50" s="876"/>
      <c r="D50" s="342" t="s">
        <v>2553</v>
      </c>
      <c r="E50" s="342" t="s">
        <v>187</v>
      </c>
      <c r="F50" s="343">
        <v>44375</v>
      </c>
      <c r="G50" s="344" t="s">
        <v>2587</v>
      </c>
      <c r="H50" s="345">
        <v>85256463</v>
      </c>
      <c r="I50" s="342" t="s">
        <v>182</v>
      </c>
      <c r="J50" s="342" t="s">
        <v>182</v>
      </c>
      <c r="K50" s="342" t="s">
        <v>312</v>
      </c>
    </row>
    <row r="51" spans="2:11" x14ac:dyDescent="0.3">
      <c r="B51" s="876"/>
      <c r="C51" s="876"/>
      <c r="D51" s="342" t="s">
        <v>2553</v>
      </c>
      <c r="E51" s="342" t="s">
        <v>187</v>
      </c>
      <c r="F51" s="343">
        <v>44470</v>
      </c>
      <c r="G51" s="344" t="s">
        <v>2588</v>
      </c>
      <c r="H51" s="345">
        <v>92048617</v>
      </c>
      <c r="I51" s="342" t="s">
        <v>182</v>
      </c>
      <c r="J51" s="342" t="s">
        <v>182</v>
      </c>
      <c r="K51" s="342" t="s">
        <v>312</v>
      </c>
    </row>
    <row r="52" spans="2:11" x14ac:dyDescent="0.3">
      <c r="B52" s="876"/>
      <c r="C52" s="876"/>
      <c r="D52" s="342" t="s">
        <v>2553</v>
      </c>
      <c r="E52" s="342" t="s">
        <v>187</v>
      </c>
      <c r="F52" s="343">
        <v>44308</v>
      </c>
      <c r="G52" s="344" t="s">
        <v>2589</v>
      </c>
      <c r="H52" s="345">
        <v>-36414255</v>
      </c>
      <c r="I52" s="342" t="s">
        <v>182</v>
      </c>
      <c r="J52" s="342" t="s">
        <v>182</v>
      </c>
      <c r="K52" s="342" t="s">
        <v>312</v>
      </c>
    </row>
    <row r="53" spans="2:11" x14ac:dyDescent="0.3">
      <c r="B53" s="876"/>
      <c r="C53" s="876"/>
      <c r="D53" s="342" t="s">
        <v>2553</v>
      </c>
      <c r="E53" s="342" t="s">
        <v>187</v>
      </c>
      <c r="F53" s="343">
        <v>44308</v>
      </c>
      <c r="G53" s="344" t="s">
        <v>2590</v>
      </c>
      <c r="H53" s="345">
        <v>79089324</v>
      </c>
      <c r="I53" s="342" t="s">
        <v>182</v>
      </c>
      <c r="J53" s="342" t="s">
        <v>182</v>
      </c>
      <c r="K53" s="342" t="s">
        <v>312</v>
      </c>
    </row>
    <row r="54" spans="2:11" x14ac:dyDescent="0.3">
      <c r="B54" s="876"/>
      <c r="C54" s="876"/>
      <c r="D54" s="342" t="s">
        <v>2554</v>
      </c>
      <c r="E54" s="342" t="s">
        <v>187</v>
      </c>
      <c r="F54" s="343">
        <v>44224</v>
      </c>
      <c r="G54" s="344" t="s">
        <v>2591</v>
      </c>
      <c r="H54" s="345">
        <v>109599654</v>
      </c>
      <c r="I54" s="342" t="s">
        <v>182</v>
      </c>
      <c r="J54" s="342" t="s">
        <v>182</v>
      </c>
      <c r="K54" s="342" t="s">
        <v>312</v>
      </c>
    </row>
    <row r="55" spans="2:11" x14ac:dyDescent="0.3">
      <c r="B55" s="876"/>
      <c r="C55" s="876"/>
      <c r="D55" s="342" t="s">
        <v>2554</v>
      </c>
      <c r="E55" s="342" t="s">
        <v>187</v>
      </c>
      <c r="F55" s="343">
        <v>44273</v>
      </c>
      <c r="G55" s="344" t="s">
        <v>2592</v>
      </c>
      <c r="H55" s="345">
        <v>74929274</v>
      </c>
      <c r="I55" s="342" t="s">
        <v>182</v>
      </c>
      <c r="J55" s="342" t="s">
        <v>182</v>
      </c>
      <c r="K55" s="342" t="s">
        <v>312</v>
      </c>
    </row>
    <row r="56" spans="2:11" x14ac:dyDescent="0.3">
      <c r="B56" s="876"/>
      <c r="C56" s="876"/>
      <c r="D56" s="342" t="s">
        <v>2554</v>
      </c>
      <c r="E56" s="342" t="s">
        <v>187</v>
      </c>
      <c r="F56" s="343">
        <v>44432</v>
      </c>
      <c r="G56" s="344" t="s">
        <v>2593</v>
      </c>
      <c r="H56" s="345">
        <v>86555249</v>
      </c>
      <c r="I56" s="342" t="s">
        <v>182</v>
      </c>
      <c r="J56" s="342" t="s">
        <v>182</v>
      </c>
      <c r="K56" s="342" t="s">
        <v>312</v>
      </c>
    </row>
    <row r="57" spans="2:11" x14ac:dyDescent="0.3">
      <c r="B57" s="876"/>
      <c r="C57" s="876"/>
      <c r="D57" s="342" t="s">
        <v>2554</v>
      </c>
      <c r="E57" s="342" t="s">
        <v>187</v>
      </c>
      <c r="F57" s="343">
        <v>44543</v>
      </c>
      <c r="G57" s="344" t="s">
        <v>2594</v>
      </c>
      <c r="H57" s="345">
        <v>91502986</v>
      </c>
      <c r="I57" s="342" t="s">
        <v>182</v>
      </c>
      <c r="J57" s="342" t="s">
        <v>182</v>
      </c>
      <c r="K57" s="342" t="s">
        <v>312</v>
      </c>
    </row>
    <row r="58" spans="2:11" x14ac:dyDescent="0.3">
      <c r="B58" s="876"/>
      <c r="C58" s="876"/>
      <c r="D58" s="342" t="s">
        <v>2554</v>
      </c>
      <c r="E58" s="342" t="s">
        <v>187</v>
      </c>
      <c r="F58" s="343">
        <v>44391</v>
      </c>
      <c r="G58" s="344" t="s">
        <v>2595</v>
      </c>
      <c r="H58" s="345">
        <v>84286218</v>
      </c>
      <c r="I58" s="342" t="s">
        <v>182</v>
      </c>
      <c r="J58" s="342" t="s">
        <v>182</v>
      </c>
      <c r="K58" s="342" t="s">
        <v>312</v>
      </c>
    </row>
    <row r="59" spans="2:11" x14ac:dyDescent="0.3">
      <c r="B59" s="876"/>
      <c r="C59" s="876"/>
      <c r="D59" s="342" t="s">
        <v>2554</v>
      </c>
      <c r="E59" s="342" t="s">
        <v>187</v>
      </c>
      <c r="F59" s="343">
        <v>44519</v>
      </c>
      <c r="G59" s="344" t="s">
        <v>2596</v>
      </c>
      <c r="H59" s="345">
        <v>91502986</v>
      </c>
      <c r="I59" s="342" t="s">
        <v>182</v>
      </c>
      <c r="J59" s="342" t="s">
        <v>182</v>
      </c>
      <c r="K59" s="342" t="s">
        <v>312</v>
      </c>
    </row>
    <row r="60" spans="2:11" x14ac:dyDescent="0.3">
      <c r="B60" s="876"/>
      <c r="C60" s="876"/>
      <c r="D60" s="342" t="s">
        <v>2555</v>
      </c>
      <c r="E60" s="342" t="s">
        <v>187</v>
      </c>
      <c r="F60" s="343">
        <v>44263</v>
      </c>
      <c r="G60" s="344" t="s">
        <v>2597</v>
      </c>
      <c r="H60" s="671">
        <v>21479415</v>
      </c>
      <c r="I60" s="342" t="s">
        <v>182</v>
      </c>
      <c r="J60" s="342" t="s">
        <v>182</v>
      </c>
      <c r="K60" s="342" t="s">
        <v>312</v>
      </c>
    </row>
    <row r="61" spans="2:11" x14ac:dyDescent="0.3">
      <c r="B61" s="876"/>
      <c r="C61" s="876"/>
      <c r="D61" s="342" t="s">
        <v>2555</v>
      </c>
      <c r="E61" s="342" t="s">
        <v>187</v>
      </c>
      <c r="F61" s="343">
        <v>44264</v>
      </c>
      <c r="G61" s="344" t="s">
        <v>2597</v>
      </c>
      <c r="H61" s="671">
        <v>23679560</v>
      </c>
      <c r="I61" s="342" t="s">
        <v>182</v>
      </c>
      <c r="J61" s="342" t="s">
        <v>182</v>
      </c>
      <c r="K61" s="342" t="s">
        <v>312</v>
      </c>
    </row>
    <row r="62" spans="2:11" x14ac:dyDescent="0.3">
      <c r="B62" s="876"/>
      <c r="C62" s="876"/>
      <c r="D62" s="342" t="s">
        <v>2555</v>
      </c>
      <c r="E62" s="342" t="s">
        <v>187</v>
      </c>
      <c r="F62" s="343">
        <v>44302</v>
      </c>
      <c r="G62" s="344" t="s">
        <v>2598</v>
      </c>
      <c r="H62" s="671">
        <v>20708480</v>
      </c>
      <c r="I62" s="342" t="s">
        <v>182</v>
      </c>
      <c r="J62" s="342" t="s">
        <v>182</v>
      </c>
      <c r="K62" s="342" t="s">
        <v>312</v>
      </c>
    </row>
    <row r="63" spans="2:11" x14ac:dyDescent="0.3">
      <c r="B63" s="876"/>
      <c r="C63" s="876"/>
      <c r="D63" s="342" t="s">
        <v>2555</v>
      </c>
      <c r="E63" s="342" t="s">
        <v>187</v>
      </c>
      <c r="F63" s="343">
        <v>44273</v>
      </c>
      <c r="G63" s="344" t="s">
        <v>2599</v>
      </c>
      <c r="H63" s="671">
        <v>21311735</v>
      </c>
      <c r="I63" s="342" t="s">
        <v>182</v>
      </c>
      <c r="J63" s="342" t="s">
        <v>182</v>
      </c>
      <c r="K63" s="342" t="s">
        <v>312</v>
      </c>
    </row>
    <row r="64" spans="2:11" x14ac:dyDescent="0.3">
      <c r="B64" s="876"/>
      <c r="C64" s="876"/>
      <c r="D64" s="342" t="s">
        <v>2555</v>
      </c>
      <c r="E64" s="342" t="s">
        <v>187</v>
      </c>
      <c r="F64" s="343">
        <v>44420</v>
      </c>
      <c r="G64" s="344" t="s">
        <v>2600</v>
      </c>
      <c r="H64" s="671">
        <v>21301910</v>
      </c>
      <c r="I64" s="342" t="s">
        <v>182</v>
      </c>
      <c r="J64" s="342" t="s">
        <v>182</v>
      </c>
      <c r="K64" s="342" t="s">
        <v>312</v>
      </c>
    </row>
    <row r="65" spans="2:11" x14ac:dyDescent="0.3">
      <c r="B65" s="876"/>
      <c r="C65" s="876"/>
      <c r="D65" s="342" t="s">
        <v>2555</v>
      </c>
      <c r="E65" s="342" t="s">
        <v>187</v>
      </c>
      <c r="F65" s="343">
        <v>44420</v>
      </c>
      <c r="G65" s="344" t="s">
        <v>2600</v>
      </c>
      <c r="H65" s="671">
        <v>20726165</v>
      </c>
      <c r="I65" s="342" t="s">
        <v>182</v>
      </c>
      <c r="J65" s="342" t="s">
        <v>182</v>
      </c>
      <c r="K65" s="342" t="s">
        <v>312</v>
      </c>
    </row>
    <row r="66" spans="2:11" x14ac:dyDescent="0.3">
      <c r="B66" s="876"/>
      <c r="C66" s="876"/>
      <c r="D66" s="342" t="s">
        <v>2555</v>
      </c>
      <c r="E66" s="342" t="s">
        <v>187</v>
      </c>
      <c r="F66" s="343">
        <v>44476</v>
      </c>
      <c r="G66" s="344" t="s">
        <v>2601</v>
      </c>
      <c r="H66" s="671">
        <v>21324180</v>
      </c>
      <c r="I66" s="342" t="s">
        <v>182</v>
      </c>
      <c r="J66" s="342" t="s">
        <v>182</v>
      </c>
      <c r="K66" s="342" t="s">
        <v>312</v>
      </c>
    </row>
    <row r="67" spans="2:11" x14ac:dyDescent="0.3">
      <c r="B67" s="876"/>
      <c r="C67" s="876"/>
      <c r="D67" s="342" t="s">
        <v>2555</v>
      </c>
      <c r="E67" s="342" t="s">
        <v>187</v>
      </c>
      <c r="F67" s="343">
        <v>44545</v>
      </c>
      <c r="G67" s="344" t="s">
        <v>2602</v>
      </c>
      <c r="H67" s="671">
        <v>22400345</v>
      </c>
      <c r="I67" s="342" t="s">
        <v>182</v>
      </c>
      <c r="J67" s="342" t="s">
        <v>182</v>
      </c>
      <c r="K67" s="342" t="s">
        <v>312</v>
      </c>
    </row>
    <row r="68" spans="2:11" x14ac:dyDescent="0.3">
      <c r="B68" s="876"/>
      <c r="C68" s="876"/>
      <c r="D68" s="342" t="s">
        <v>2555</v>
      </c>
      <c r="E68" s="342" t="s">
        <v>187</v>
      </c>
      <c r="F68" s="343">
        <v>44545</v>
      </c>
      <c r="G68" s="344" t="s">
        <v>2603</v>
      </c>
      <c r="H68" s="671">
        <v>24626035</v>
      </c>
      <c r="I68" s="342" t="s">
        <v>182</v>
      </c>
      <c r="J68" s="342" t="s">
        <v>182</v>
      </c>
      <c r="K68" s="342" t="s">
        <v>312</v>
      </c>
    </row>
    <row r="69" spans="2:11" x14ac:dyDescent="0.3">
      <c r="B69" s="876"/>
      <c r="C69" s="876"/>
      <c r="D69" s="342" t="s">
        <v>2555</v>
      </c>
      <c r="E69" s="342" t="s">
        <v>187</v>
      </c>
      <c r="F69" s="343">
        <v>44545</v>
      </c>
      <c r="G69" s="344" t="s">
        <v>2604</v>
      </c>
      <c r="H69" s="671">
        <v>22626320</v>
      </c>
      <c r="I69" s="342" t="s">
        <v>182</v>
      </c>
      <c r="J69" s="342" t="s">
        <v>182</v>
      </c>
      <c r="K69" s="342" t="s">
        <v>312</v>
      </c>
    </row>
    <row r="70" spans="2:11" x14ac:dyDescent="0.3">
      <c r="B70" s="876"/>
      <c r="C70" s="876"/>
      <c r="D70" s="342" t="s">
        <v>2555</v>
      </c>
      <c r="E70" s="342" t="s">
        <v>187</v>
      </c>
      <c r="F70" s="343">
        <v>44417</v>
      </c>
      <c r="G70" s="344" t="s">
        <v>2600</v>
      </c>
      <c r="H70" s="671">
        <v>22465845</v>
      </c>
      <c r="I70" s="342" t="s">
        <v>182</v>
      </c>
      <c r="J70" s="342" t="s">
        <v>182</v>
      </c>
      <c r="K70" s="342" t="s">
        <v>312</v>
      </c>
    </row>
    <row r="71" spans="2:11" x14ac:dyDescent="0.3">
      <c r="B71" s="876"/>
      <c r="C71" s="876"/>
      <c r="D71" s="342" t="s">
        <v>2556</v>
      </c>
      <c r="E71" s="342" t="s">
        <v>187</v>
      </c>
      <c r="F71" s="343">
        <v>44280</v>
      </c>
      <c r="G71" s="344" t="s">
        <v>2605</v>
      </c>
      <c r="H71" s="671">
        <v>39551281.048000008</v>
      </c>
      <c r="I71" s="342" t="s">
        <v>182</v>
      </c>
      <c r="J71" s="342" t="s">
        <v>182</v>
      </c>
      <c r="K71" s="342" t="s">
        <v>312</v>
      </c>
    </row>
    <row r="72" spans="2:11" x14ac:dyDescent="0.3">
      <c r="B72" s="876"/>
      <c r="C72" s="876"/>
      <c r="D72" s="342" t="s">
        <v>2556</v>
      </c>
      <c r="E72" s="342" t="s">
        <v>187</v>
      </c>
      <c r="F72" s="343">
        <v>44300</v>
      </c>
      <c r="G72" s="344" t="s">
        <v>2606</v>
      </c>
      <c r="H72" s="671">
        <v>356638085.708</v>
      </c>
      <c r="I72" s="342" t="s">
        <v>182</v>
      </c>
      <c r="J72" s="342" t="s">
        <v>182</v>
      </c>
      <c r="K72" s="342" t="s">
        <v>312</v>
      </c>
    </row>
    <row r="73" spans="2:11" x14ac:dyDescent="0.3">
      <c r="B73" s="876"/>
      <c r="C73" s="876"/>
      <c r="D73" s="342" t="s">
        <v>2556</v>
      </c>
      <c r="E73" s="342" t="s">
        <v>187</v>
      </c>
      <c r="F73" s="343">
        <v>44410</v>
      </c>
      <c r="G73" s="344" t="s">
        <v>2607</v>
      </c>
      <c r="H73" s="671">
        <v>39306269.228</v>
      </c>
      <c r="I73" s="342" t="s">
        <v>182</v>
      </c>
      <c r="J73" s="342" t="s">
        <v>182</v>
      </c>
      <c r="K73" s="342" t="s">
        <v>312</v>
      </c>
    </row>
    <row r="74" spans="2:11" x14ac:dyDescent="0.3">
      <c r="B74" s="876"/>
      <c r="C74" s="876"/>
      <c r="D74" s="342" t="s">
        <v>2556</v>
      </c>
      <c r="E74" s="342" t="s">
        <v>187</v>
      </c>
      <c r="F74" s="343">
        <v>44489</v>
      </c>
      <c r="G74" s="344" t="s">
        <v>2608</v>
      </c>
      <c r="H74" s="671">
        <v>190892566.19400001</v>
      </c>
      <c r="I74" s="342" t="s">
        <v>182</v>
      </c>
      <c r="J74" s="342" t="s">
        <v>182</v>
      </c>
      <c r="K74" s="342" t="s">
        <v>312</v>
      </c>
    </row>
    <row r="75" spans="2:11" x14ac:dyDescent="0.3">
      <c r="B75" s="876"/>
      <c r="C75" s="876"/>
      <c r="D75" s="342" t="s">
        <v>2556</v>
      </c>
      <c r="E75" s="342" t="s">
        <v>187</v>
      </c>
      <c r="F75" s="343">
        <v>44420</v>
      </c>
      <c r="G75" s="344" t="s">
        <v>2609</v>
      </c>
      <c r="H75" s="671">
        <v>196731960.99800003</v>
      </c>
      <c r="I75" s="342" t="s">
        <v>182</v>
      </c>
      <c r="J75" s="342" t="s">
        <v>182</v>
      </c>
      <c r="K75" s="342" t="s">
        <v>312</v>
      </c>
    </row>
    <row r="76" spans="2:11" x14ac:dyDescent="0.3">
      <c r="B76" s="876"/>
      <c r="C76" s="876"/>
      <c r="D76" s="342" t="s">
        <v>2556</v>
      </c>
      <c r="E76" s="342" t="s">
        <v>187</v>
      </c>
      <c r="F76" s="343">
        <v>44249</v>
      </c>
      <c r="G76" s="344" t="s">
        <v>2610</v>
      </c>
      <c r="H76" s="671">
        <v>80446663.356000006</v>
      </c>
      <c r="I76" s="342" t="s">
        <v>182</v>
      </c>
      <c r="J76" s="342" t="s">
        <v>182</v>
      </c>
      <c r="K76" s="342" t="s">
        <v>312</v>
      </c>
    </row>
    <row r="77" spans="2:11" x14ac:dyDescent="0.3">
      <c r="B77" s="876"/>
      <c r="C77" s="876"/>
      <c r="D77" s="342" t="s">
        <v>2556</v>
      </c>
      <c r="E77" s="342" t="s">
        <v>187</v>
      </c>
      <c r="F77" s="343">
        <v>44417</v>
      </c>
      <c r="G77" s="344" t="s">
        <v>2609</v>
      </c>
      <c r="H77" s="671">
        <v>196731960.99800003</v>
      </c>
      <c r="I77" s="342" t="s">
        <v>182</v>
      </c>
      <c r="J77" s="342" t="s">
        <v>182</v>
      </c>
      <c r="K77" s="342" t="s">
        <v>312</v>
      </c>
    </row>
    <row r="78" spans="2:11" x14ac:dyDescent="0.3">
      <c r="B78" s="876"/>
      <c r="C78" s="876"/>
      <c r="D78" s="342" t="s">
        <v>2557</v>
      </c>
      <c r="E78" s="342" t="s">
        <v>187</v>
      </c>
      <c r="F78" s="343">
        <v>44307</v>
      </c>
      <c r="G78" s="344" t="s">
        <v>2611</v>
      </c>
      <c r="H78" s="671">
        <v>225071.1</v>
      </c>
      <c r="I78" s="342" t="s">
        <v>182</v>
      </c>
      <c r="J78" s="342" t="s">
        <v>182</v>
      </c>
      <c r="K78" s="342" t="s">
        <v>312</v>
      </c>
    </row>
    <row r="79" spans="2:11" x14ac:dyDescent="0.3">
      <c r="B79" s="876"/>
      <c r="C79" s="876"/>
      <c r="D79" s="342" t="s">
        <v>2557</v>
      </c>
      <c r="E79" s="342" t="s">
        <v>187</v>
      </c>
      <c r="F79" s="343">
        <v>44307</v>
      </c>
      <c r="G79" s="344" t="s">
        <v>2612</v>
      </c>
      <c r="H79" s="671">
        <v>75715380</v>
      </c>
      <c r="I79" s="342" t="s">
        <v>182</v>
      </c>
      <c r="J79" s="342" t="s">
        <v>182</v>
      </c>
      <c r="K79" s="342" t="s">
        <v>312</v>
      </c>
    </row>
    <row r="80" spans="2:11" x14ac:dyDescent="0.3">
      <c r="B80" s="876"/>
      <c r="C80" s="876"/>
      <c r="D80" s="342" t="s">
        <v>2557</v>
      </c>
      <c r="E80" s="342" t="s">
        <v>187</v>
      </c>
      <c r="F80" s="343">
        <v>44307</v>
      </c>
      <c r="G80" s="344" t="s">
        <v>2611</v>
      </c>
      <c r="H80" s="671">
        <v>7438415.8000000007</v>
      </c>
      <c r="I80" s="342" t="s">
        <v>182</v>
      </c>
      <c r="J80" s="342" t="s">
        <v>182</v>
      </c>
      <c r="K80" s="342" t="s">
        <v>312</v>
      </c>
    </row>
    <row r="81" spans="2:11" x14ac:dyDescent="0.3">
      <c r="B81" s="876"/>
      <c r="C81" s="876"/>
      <c r="D81" s="342" t="s">
        <v>2557</v>
      </c>
      <c r="E81" s="342" t="s">
        <v>187</v>
      </c>
      <c r="F81" s="343">
        <v>44309</v>
      </c>
      <c r="G81" s="344" t="s">
        <v>2611</v>
      </c>
      <c r="H81" s="671">
        <v>471023.6</v>
      </c>
      <c r="I81" s="342" t="s">
        <v>182</v>
      </c>
      <c r="J81" s="342" t="s">
        <v>182</v>
      </c>
      <c r="K81" s="342" t="s">
        <v>312</v>
      </c>
    </row>
    <row r="82" spans="2:11" x14ac:dyDescent="0.3">
      <c r="B82" s="876"/>
      <c r="C82" s="876"/>
      <c r="D82" s="342" t="s">
        <v>2557</v>
      </c>
      <c r="E82" s="342" t="s">
        <v>187</v>
      </c>
      <c r="F82" s="343">
        <v>44264</v>
      </c>
      <c r="G82" s="344" t="s">
        <v>2613</v>
      </c>
      <c r="H82" s="671">
        <v>3888996.9999999995</v>
      </c>
      <c r="I82" s="342" t="s">
        <v>182</v>
      </c>
      <c r="J82" s="342" t="s">
        <v>182</v>
      </c>
      <c r="K82" s="342" t="s">
        <v>312</v>
      </c>
    </row>
    <row r="83" spans="2:11" x14ac:dyDescent="0.3">
      <c r="B83" s="876"/>
      <c r="C83" s="876"/>
      <c r="D83" s="342" t="s">
        <v>2557</v>
      </c>
      <c r="E83" s="342" t="s">
        <v>187</v>
      </c>
      <c r="F83" s="343">
        <v>44308</v>
      </c>
      <c r="G83" s="344" t="s">
        <v>2614</v>
      </c>
      <c r="H83" s="671">
        <v>17516835.300000001</v>
      </c>
      <c r="I83" s="342" t="s">
        <v>182</v>
      </c>
      <c r="J83" s="342" t="s">
        <v>182</v>
      </c>
      <c r="K83" s="342" t="s">
        <v>312</v>
      </c>
    </row>
    <row r="84" spans="2:11" x14ac:dyDescent="0.3">
      <c r="B84" s="876"/>
      <c r="C84" s="876"/>
      <c r="D84" s="342" t="s">
        <v>2558</v>
      </c>
      <c r="E84" s="342" t="s">
        <v>187</v>
      </c>
      <c r="F84" s="343">
        <v>44252</v>
      </c>
      <c r="G84" s="344" t="s">
        <v>2615</v>
      </c>
      <c r="H84" s="345">
        <v>2040000</v>
      </c>
      <c r="I84" s="342" t="s">
        <v>182</v>
      </c>
      <c r="J84" s="342" t="s">
        <v>182</v>
      </c>
      <c r="K84" s="342" t="s">
        <v>312</v>
      </c>
    </row>
    <row r="85" spans="2:11" x14ac:dyDescent="0.3">
      <c r="B85" s="876"/>
      <c r="C85" s="876"/>
      <c r="D85" s="342" t="s">
        <v>2558</v>
      </c>
      <c r="E85" s="342" t="s">
        <v>187</v>
      </c>
      <c r="F85" s="343">
        <v>44252</v>
      </c>
      <c r="G85" s="344" t="s">
        <v>2615</v>
      </c>
      <c r="H85" s="345">
        <v>2760000</v>
      </c>
      <c r="I85" s="342" t="s">
        <v>182</v>
      </c>
      <c r="J85" s="342" t="s">
        <v>182</v>
      </c>
      <c r="K85" s="342" t="s">
        <v>312</v>
      </c>
    </row>
    <row r="86" spans="2:11" x14ac:dyDescent="0.3">
      <c r="B86" s="876"/>
      <c r="C86" s="876"/>
      <c r="D86" s="342" t="s">
        <v>2558</v>
      </c>
      <c r="E86" s="342" t="s">
        <v>187</v>
      </c>
      <c r="F86" s="343">
        <v>44252</v>
      </c>
      <c r="G86" s="344" t="s">
        <v>2615</v>
      </c>
      <c r="H86" s="345">
        <v>1920000</v>
      </c>
      <c r="I86" s="342" t="s">
        <v>182</v>
      </c>
      <c r="J86" s="342" t="s">
        <v>182</v>
      </c>
      <c r="K86" s="342" t="s">
        <v>312</v>
      </c>
    </row>
    <row r="87" spans="2:11" x14ac:dyDescent="0.3">
      <c r="B87" s="876"/>
      <c r="C87" s="876"/>
      <c r="D87" s="342" t="s">
        <v>2558</v>
      </c>
      <c r="E87" s="342" t="s">
        <v>187</v>
      </c>
      <c r="F87" s="343">
        <v>44252</v>
      </c>
      <c r="G87" s="344" t="s">
        <v>2615</v>
      </c>
      <c r="H87" s="345">
        <v>2880000</v>
      </c>
      <c r="I87" s="342" t="s">
        <v>182</v>
      </c>
      <c r="J87" s="342" t="s">
        <v>182</v>
      </c>
      <c r="K87" s="342" t="s">
        <v>312</v>
      </c>
    </row>
    <row r="88" spans="2:11" x14ac:dyDescent="0.3">
      <c r="B88" s="876"/>
      <c r="C88" s="876"/>
      <c r="D88" s="342" t="s">
        <v>2558</v>
      </c>
      <c r="E88" s="342" t="s">
        <v>187</v>
      </c>
      <c r="F88" s="343">
        <v>44252</v>
      </c>
      <c r="G88" s="344" t="s">
        <v>2615</v>
      </c>
      <c r="H88" s="345">
        <v>210000</v>
      </c>
      <c r="I88" s="342" t="s">
        <v>182</v>
      </c>
      <c r="J88" s="342" t="s">
        <v>182</v>
      </c>
      <c r="K88" s="342" t="s">
        <v>312</v>
      </c>
    </row>
    <row r="89" spans="2:11" x14ac:dyDescent="0.3">
      <c r="B89" s="876"/>
      <c r="C89" s="876"/>
      <c r="D89" s="342" t="s">
        <v>2558</v>
      </c>
      <c r="E89" s="342" t="s">
        <v>187</v>
      </c>
      <c r="F89" s="343">
        <v>44228</v>
      </c>
      <c r="G89" s="344" t="s">
        <v>2616</v>
      </c>
      <c r="H89" s="345">
        <v>212300</v>
      </c>
      <c r="I89" s="342" t="s">
        <v>182</v>
      </c>
      <c r="J89" s="342" t="s">
        <v>182</v>
      </c>
      <c r="K89" s="342" t="s">
        <v>312</v>
      </c>
    </row>
    <row r="90" spans="2:11" x14ac:dyDescent="0.3">
      <c r="B90" s="876"/>
      <c r="C90" s="876"/>
      <c r="D90" s="342" t="s">
        <v>2558</v>
      </c>
      <c r="E90" s="342" t="s">
        <v>187</v>
      </c>
      <c r="F90" s="343">
        <v>44228</v>
      </c>
      <c r="G90" s="344" t="s">
        <v>2616</v>
      </c>
      <c r="H90" s="345">
        <v>220500</v>
      </c>
      <c r="I90" s="342" t="s">
        <v>182</v>
      </c>
      <c r="J90" s="342" t="s">
        <v>182</v>
      </c>
      <c r="K90" s="342" t="s">
        <v>312</v>
      </c>
    </row>
    <row r="91" spans="2:11" x14ac:dyDescent="0.3">
      <c r="B91" s="876"/>
      <c r="C91" s="876"/>
      <c r="D91" s="342" t="s">
        <v>2559</v>
      </c>
      <c r="E91" s="342" t="s">
        <v>187</v>
      </c>
      <c r="F91" s="343">
        <v>44582</v>
      </c>
      <c r="G91" s="344" t="s">
        <v>2617</v>
      </c>
      <c r="H91" s="671">
        <v>10918850</v>
      </c>
      <c r="I91" s="342" t="s">
        <v>182</v>
      </c>
      <c r="J91" s="342" t="s">
        <v>182</v>
      </c>
      <c r="K91" s="342" t="s">
        <v>312</v>
      </c>
    </row>
    <row r="92" spans="2:11" x14ac:dyDescent="0.3">
      <c r="B92" s="876"/>
      <c r="C92" s="876"/>
      <c r="D92" s="342" t="s">
        <v>2560</v>
      </c>
      <c r="E92" s="342" t="s">
        <v>187</v>
      </c>
      <c r="F92" s="343">
        <v>44446</v>
      </c>
      <c r="G92" s="344" t="s">
        <v>2618</v>
      </c>
      <c r="H92" s="345">
        <v>3689171</v>
      </c>
      <c r="I92" s="342" t="s">
        <v>182</v>
      </c>
      <c r="J92" s="342" t="s">
        <v>182</v>
      </c>
      <c r="K92" s="342" t="s">
        <v>312</v>
      </c>
    </row>
    <row r="93" spans="2:11" x14ac:dyDescent="0.3">
      <c r="B93" s="876"/>
      <c r="C93" s="876"/>
      <c r="D93" s="342" t="s">
        <v>2560</v>
      </c>
      <c r="E93" s="342" t="s">
        <v>187</v>
      </c>
      <c r="F93" s="343">
        <v>44481</v>
      </c>
      <c r="G93" s="344" t="s">
        <v>2619</v>
      </c>
      <c r="H93" s="345">
        <v>128800</v>
      </c>
      <c r="I93" s="342" t="s">
        <v>182</v>
      </c>
      <c r="J93" s="342" t="s">
        <v>182</v>
      </c>
      <c r="K93" s="342" t="s">
        <v>312</v>
      </c>
    </row>
    <row r="94" spans="2:11" x14ac:dyDescent="0.3">
      <c r="B94" s="876"/>
      <c r="C94" s="876"/>
      <c r="D94" s="342" t="s">
        <v>2560</v>
      </c>
      <c r="E94" s="342" t="s">
        <v>187</v>
      </c>
      <c r="F94" s="343">
        <v>44481</v>
      </c>
      <c r="G94" s="344" t="s">
        <v>2620</v>
      </c>
      <c r="H94" s="345">
        <v>1751680</v>
      </c>
      <c r="I94" s="342" t="s">
        <v>182</v>
      </c>
      <c r="J94" s="342" t="s">
        <v>182</v>
      </c>
      <c r="K94" s="342" t="s">
        <v>312</v>
      </c>
    </row>
    <row r="95" spans="2:11" x14ac:dyDescent="0.3">
      <c r="B95" s="876"/>
      <c r="C95" s="876"/>
      <c r="D95" s="342" t="s">
        <v>2560</v>
      </c>
      <c r="E95" s="342" t="s">
        <v>187</v>
      </c>
      <c r="F95" s="343">
        <v>44545</v>
      </c>
      <c r="G95" s="344" t="s">
        <v>2621</v>
      </c>
      <c r="H95" s="345">
        <v>4877988</v>
      </c>
      <c r="I95" s="342" t="s">
        <v>182</v>
      </c>
      <c r="J95" s="342" t="s">
        <v>182</v>
      </c>
      <c r="K95" s="342" t="s">
        <v>312</v>
      </c>
    </row>
    <row r="96" spans="2:11" x14ac:dyDescent="0.3">
      <c r="B96" s="876"/>
      <c r="C96" s="876"/>
      <c r="D96" s="342" t="s">
        <v>2561</v>
      </c>
      <c r="E96" s="342" t="s">
        <v>187</v>
      </c>
      <c r="F96" s="343">
        <v>44375</v>
      </c>
      <c r="G96" s="344" t="s">
        <v>2622</v>
      </c>
      <c r="H96" s="345">
        <v>24152029</v>
      </c>
      <c r="I96" s="342" t="s">
        <v>182</v>
      </c>
      <c r="J96" s="342" t="s">
        <v>182</v>
      </c>
      <c r="K96" s="342" t="s">
        <v>312</v>
      </c>
    </row>
    <row r="97" spans="2:11" x14ac:dyDescent="0.3">
      <c r="B97" s="876"/>
      <c r="C97" s="876"/>
      <c r="D97" s="342" t="s">
        <v>2562</v>
      </c>
      <c r="E97" s="342" t="s">
        <v>187</v>
      </c>
      <c r="F97" s="343">
        <v>44355</v>
      </c>
      <c r="G97" s="344" t="s">
        <v>2623</v>
      </c>
      <c r="H97" s="345">
        <v>110640980</v>
      </c>
      <c r="I97" s="342" t="s">
        <v>182</v>
      </c>
      <c r="J97" s="342" t="s">
        <v>182</v>
      </c>
      <c r="K97" s="342" t="s">
        <v>312</v>
      </c>
    </row>
    <row r="98" spans="2:11" x14ac:dyDescent="0.3">
      <c r="B98" s="876"/>
      <c r="C98" s="876"/>
      <c r="D98" s="342" t="s">
        <v>2562</v>
      </c>
      <c r="E98" s="342" t="s">
        <v>187</v>
      </c>
      <c r="F98" s="343">
        <v>44281</v>
      </c>
      <c r="G98" s="344" t="s">
        <v>2624</v>
      </c>
      <c r="H98" s="345">
        <v>113113974</v>
      </c>
      <c r="I98" s="342" t="s">
        <v>182</v>
      </c>
      <c r="J98" s="342" t="s">
        <v>182</v>
      </c>
      <c r="K98" s="342" t="s">
        <v>312</v>
      </c>
    </row>
    <row r="99" spans="2:11" x14ac:dyDescent="0.3">
      <c r="B99" s="876"/>
      <c r="C99" s="876"/>
      <c r="D99" s="342" t="s">
        <v>2562</v>
      </c>
      <c r="E99" s="342" t="s">
        <v>187</v>
      </c>
      <c r="F99" s="343">
        <v>44281</v>
      </c>
      <c r="G99" s="344" t="s">
        <v>2624</v>
      </c>
      <c r="H99" s="345">
        <v>119995738</v>
      </c>
      <c r="I99" s="342" t="s">
        <v>182</v>
      </c>
      <c r="J99" s="342" t="s">
        <v>182</v>
      </c>
      <c r="K99" s="342" t="s">
        <v>312</v>
      </c>
    </row>
    <row r="100" spans="2:11" x14ac:dyDescent="0.3">
      <c r="B100" s="876"/>
      <c r="C100" s="876"/>
      <c r="D100" s="342" t="s">
        <v>2563</v>
      </c>
      <c r="E100" s="342" t="s">
        <v>187</v>
      </c>
      <c r="F100" s="343">
        <v>44446</v>
      </c>
      <c r="G100" s="344" t="s">
        <v>2625</v>
      </c>
      <c r="H100" s="345">
        <v>22522500</v>
      </c>
      <c r="I100" s="342" t="s">
        <v>182</v>
      </c>
      <c r="J100" s="342" t="s">
        <v>182</v>
      </c>
      <c r="K100" s="342" t="s">
        <v>312</v>
      </c>
    </row>
    <row r="101" spans="2:11" x14ac:dyDescent="0.3">
      <c r="B101" s="876"/>
      <c r="C101" s="876"/>
      <c r="D101" s="342" t="s">
        <v>2563</v>
      </c>
      <c r="E101" s="342" t="s">
        <v>187</v>
      </c>
      <c r="F101" s="343">
        <v>44257</v>
      </c>
      <c r="G101" s="344" t="s">
        <v>2626</v>
      </c>
      <c r="H101" s="345">
        <v>20377500</v>
      </c>
      <c r="I101" s="342" t="s">
        <v>182</v>
      </c>
      <c r="J101" s="342" t="s">
        <v>182</v>
      </c>
      <c r="K101" s="342" t="s">
        <v>312</v>
      </c>
    </row>
    <row r="102" spans="2:11" x14ac:dyDescent="0.3">
      <c r="B102" s="876"/>
      <c r="C102" s="876"/>
      <c r="D102" s="342" t="s">
        <v>2563</v>
      </c>
      <c r="E102" s="342" t="s">
        <v>187</v>
      </c>
      <c r="F102" s="343">
        <v>44446</v>
      </c>
      <c r="G102" s="344" t="s">
        <v>2627</v>
      </c>
      <c r="H102" s="345">
        <v>22522500</v>
      </c>
      <c r="I102" s="342" t="s">
        <v>182</v>
      </c>
      <c r="J102" s="342" t="s">
        <v>182</v>
      </c>
      <c r="K102" s="342" t="s">
        <v>312</v>
      </c>
    </row>
    <row r="103" spans="2:11" x14ac:dyDescent="0.3">
      <c r="B103" s="876"/>
      <c r="C103" s="876"/>
      <c r="D103" s="342" t="s">
        <v>2563</v>
      </c>
      <c r="E103" s="342" t="s">
        <v>187</v>
      </c>
      <c r="F103" s="343">
        <v>44446</v>
      </c>
      <c r="G103" s="344" t="s">
        <v>2628</v>
      </c>
      <c r="H103" s="345">
        <v>22522500</v>
      </c>
      <c r="I103" s="342" t="s">
        <v>182</v>
      </c>
      <c r="J103" s="342" t="s">
        <v>182</v>
      </c>
      <c r="K103" s="342" t="s">
        <v>312</v>
      </c>
    </row>
    <row r="104" spans="2:11" x14ac:dyDescent="0.3">
      <c r="B104" s="876"/>
      <c r="C104" s="876"/>
      <c r="D104" s="342" t="s">
        <v>2563</v>
      </c>
      <c r="E104" s="342" t="s">
        <v>187</v>
      </c>
      <c r="F104" s="343">
        <v>44446</v>
      </c>
      <c r="G104" s="344" t="s">
        <v>2629</v>
      </c>
      <c r="H104" s="345">
        <v>21735000</v>
      </c>
      <c r="I104" s="342" t="s">
        <v>182</v>
      </c>
      <c r="J104" s="342" t="s">
        <v>182</v>
      </c>
      <c r="K104" s="342" t="s">
        <v>312</v>
      </c>
    </row>
    <row r="105" spans="2:11" x14ac:dyDescent="0.3">
      <c r="B105" s="876"/>
      <c r="C105" s="876"/>
      <c r="D105" s="342" t="s">
        <v>2563</v>
      </c>
      <c r="E105" s="342" t="s">
        <v>187</v>
      </c>
      <c r="F105" s="343">
        <v>44446</v>
      </c>
      <c r="G105" s="344" t="s">
        <v>2630</v>
      </c>
      <c r="H105" s="345">
        <v>21735000</v>
      </c>
      <c r="I105" s="342" t="s">
        <v>182</v>
      </c>
      <c r="J105" s="342" t="s">
        <v>182</v>
      </c>
      <c r="K105" s="342" t="s">
        <v>312</v>
      </c>
    </row>
    <row r="106" spans="2:11" x14ac:dyDescent="0.3">
      <c r="B106" s="876"/>
      <c r="C106" s="876"/>
      <c r="D106" s="342" t="s">
        <v>2563</v>
      </c>
      <c r="E106" s="342" t="s">
        <v>187</v>
      </c>
      <c r="F106" s="343">
        <v>44446</v>
      </c>
      <c r="G106" s="344" t="s">
        <v>2631</v>
      </c>
      <c r="H106" s="345">
        <v>12946500</v>
      </c>
      <c r="I106" s="342" t="s">
        <v>182</v>
      </c>
      <c r="J106" s="342" t="s">
        <v>182</v>
      </c>
      <c r="K106" s="342" t="s">
        <v>312</v>
      </c>
    </row>
    <row r="107" spans="2:11" x14ac:dyDescent="0.3">
      <c r="B107" s="876"/>
      <c r="C107" s="876"/>
      <c r="D107" s="342" t="s">
        <v>2564</v>
      </c>
      <c r="E107" s="342" t="s">
        <v>187</v>
      </c>
      <c r="F107" s="343">
        <v>44453</v>
      </c>
      <c r="G107" s="344" t="s">
        <v>2632</v>
      </c>
      <c r="H107" s="345">
        <v>43431150</v>
      </c>
      <c r="I107" s="342" t="s">
        <v>182</v>
      </c>
      <c r="J107" s="342" t="s">
        <v>182</v>
      </c>
      <c r="K107" s="342" t="s">
        <v>312</v>
      </c>
    </row>
    <row r="108" spans="2:11" x14ac:dyDescent="0.3">
      <c r="B108" s="876"/>
      <c r="C108" s="876"/>
      <c r="D108" s="342" t="s">
        <v>2564</v>
      </c>
      <c r="E108" s="342" t="s">
        <v>187</v>
      </c>
      <c r="F108" s="343">
        <v>44453</v>
      </c>
      <c r="G108" s="344" t="s">
        <v>2633</v>
      </c>
      <c r="H108" s="345">
        <v>44812950</v>
      </c>
      <c r="I108" s="342" t="s">
        <v>182</v>
      </c>
      <c r="J108" s="342" t="s">
        <v>182</v>
      </c>
      <c r="K108" s="342" t="s">
        <v>312</v>
      </c>
    </row>
    <row r="109" spans="2:11" x14ac:dyDescent="0.3">
      <c r="B109" s="876"/>
      <c r="C109" s="876"/>
      <c r="D109" s="342" t="s">
        <v>2564</v>
      </c>
      <c r="E109" s="342" t="s">
        <v>187</v>
      </c>
      <c r="F109" s="343">
        <v>44456</v>
      </c>
      <c r="G109" s="344" t="s">
        <v>2634</v>
      </c>
      <c r="H109" s="345">
        <v>45518550</v>
      </c>
      <c r="I109" s="342" t="s">
        <v>182</v>
      </c>
      <c r="J109" s="342" t="s">
        <v>182</v>
      </c>
      <c r="K109" s="342" t="s">
        <v>312</v>
      </c>
    </row>
    <row r="110" spans="2:11" x14ac:dyDescent="0.3">
      <c r="B110" s="876"/>
      <c r="C110" s="876"/>
      <c r="D110" s="342" t="s">
        <v>2564</v>
      </c>
      <c r="E110" s="342" t="s">
        <v>187</v>
      </c>
      <c r="F110" s="343">
        <v>44453</v>
      </c>
      <c r="G110" s="344" t="s">
        <v>2635</v>
      </c>
      <c r="H110" s="345">
        <v>25400130</v>
      </c>
      <c r="I110" s="342" t="s">
        <v>182</v>
      </c>
      <c r="J110" s="342" t="s">
        <v>182</v>
      </c>
      <c r="K110" s="342" t="s">
        <v>312</v>
      </c>
    </row>
    <row r="111" spans="2:11" x14ac:dyDescent="0.3">
      <c r="B111" s="876"/>
      <c r="C111" s="876"/>
      <c r="D111" s="342" t="s">
        <v>2564</v>
      </c>
      <c r="E111" s="342" t="s">
        <v>187</v>
      </c>
      <c r="F111" s="343">
        <v>44453</v>
      </c>
      <c r="G111" s="344" t="s">
        <v>2636</v>
      </c>
      <c r="H111" s="345">
        <v>21131250</v>
      </c>
      <c r="I111" s="342" t="s">
        <v>182</v>
      </c>
      <c r="J111" s="342" t="s">
        <v>182</v>
      </c>
      <c r="K111" s="342" t="s">
        <v>312</v>
      </c>
    </row>
    <row r="112" spans="2:11" x14ac:dyDescent="0.3">
      <c r="B112" s="876"/>
      <c r="C112" s="876"/>
      <c r="D112" s="342" t="s">
        <v>2565</v>
      </c>
      <c r="E112" s="342" t="s">
        <v>187</v>
      </c>
      <c r="F112" s="343">
        <v>44419</v>
      </c>
      <c r="G112" s="344" t="s">
        <v>2637</v>
      </c>
      <c r="H112" s="345">
        <v>600000</v>
      </c>
      <c r="I112" s="342" t="s">
        <v>182</v>
      </c>
      <c r="J112" s="342" t="s">
        <v>182</v>
      </c>
      <c r="K112" s="342" t="s">
        <v>312</v>
      </c>
    </row>
    <row r="113" spans="2:11" x14ac:dyDescent="0.3">
      <c r="B113" s="876"/>
      <c r="C113" s="876"/>
      <c r="D113" s="342" t="s">
        <v>2565</v>
      </c>
      <c r="E113" s="342" t="s">
        <v>187</v>
      </c>
      <c r="F113" s="343">
        <v>44442</v>
      </c>
      <c r="G113" s="344" t="s">
        <v>2638</v>
      </c>
      <c r="H113" s="345">
        <v>600000</v>
      </c>
      <c r="I113" s="342" t="s">
        <v>182</v>
      </c>
      <c r="J113" s="342" t="s">
        <v>182</v>
      </c>
      <c r="K113" s="342" t="s">
        <v>312</v>
      </c>
    </row>
    <row r="114" spans="2:11" x14ac:dyDescent="0.3">
      <c r="B114" s="876"/>
      <c r="C114" s="876"/>
      <c r="D114" s="342" t="s">
        <v>2565</v>
      </c>
      <c r="E114" s="342" t="s">
        <v>187</v>
      </c>
      <c r="F114" s="343">
        <v>44523</v>
      </c>
      <c r="G114" s="344" t="s">
        <v>2639</v>
      </c>
      <c r="H114" s="345">
        <v>600000</v>
      </c>
      <c r="I114" s="342" t="s">
        <v>182</v>
      </c>
      <c r="J114" s="342" t="s">
        <v>182</v>
      </c>
      <c r="K114" s="342" t="s">
        <v>312</v>
      </c>
    </row>
    <row r="115" spans="2:11" x14ac:dyDescent="0.3">
      <c r="B115" s="876"/>
      <c r="C115" s="876"/>
      <c r="D115" s="342" t="s">
        <v>2565</v>
      </c>
      <c r="E115" s="342" t="s">
        <v>187</v>
      </c>
      <c r="F115" s="343">
        <v>44523</v>
      </c>
      <c r="G115" s="344" t="s">
        <v>2640</v>
      </c>
      <c r="H115" s="345">
        <v>600000</v>
      </c>
      <c r="I115" s="342" t="s">
        <v>182</v>
      </c>
      <c r="J115" s="342" t="s">
        <v>182</v>
      </c>
      <c r="K115" s="342" t="s">
        <v>312</v>
      </c>
    </row>
    <row r="116" spans="2:11" x14ac:dyDescent="0.3">
      <c r="B116" s="876"/>
      <c r="C116" s="876"/>
      <c r="D116" s="342" t="s">
        <v>2565</v>
      </c>
      <c r="E116" s="342" t="s">
        <v>187</v>
      </c>
      <c r="F116" s="343">
        <v>44551</v>
      </c>
      <c r="G116" s="344" t="s">
        <v>2641</v>
      </c>
      <c r="H116" s="345">
        <v>2400000</v>
      </c>
      <c r="I116" s="342" t="s">
        <v>182</v>
      </c>
      <c r="J116" s="342" t="s">
        <v>182</v>
      </c>
      <c r="K116" s="342" t="s">
        <v>312</v>
      </c>
    </row>
    <row r="117" spans="2:11" x14ac:dyDescent="0.3">
      <c r="B117" s="876"/>
      <c r="C117" s="876"/>
      <c r="D117" s="342" t="s">
        <v>2565</v>
      </c>
      <c r="E117" s="342" t="s">
        <v>187</v>
      </c>
      <c r="F117" s="343">
        <v>44551</v>
      </c>
      <c r="G117" s="344" t="s">
        <v>2642</v>
      </c>
      <c r="H117" s="345">
        <v>1200000</v>
      </c>
      <c r="I117" s="342" t="s">
        <v>182</v>
      </c>
      <c r="J117" s="342" t="s">
        <v>182</v>
      </c>
      <c r="K117" s="342" t="s">
        <v>312</v>
      </c>
    </row>
    <row r="118" spans="2:11" x14ac:dyDescent="0.3">
      <c r="B118" s="876"/>
      <c r="C118" s="876"/>
      <c r="D118" s="342" t="s">
        <v>2566</v>
      </c>
      <c r="E118" s="342" t="s">
        <v>187</v>
      </c>
      <c r="F118" s="343">
        <v>44249</v>
      </c>
      <c r="G118" s="344" t="s">
        <v>2643</v>
      </c>
      <c r="H118" s="345">
        <v>89008540</v>
      </c>
      <c r="I118" s="342" t="s">
        <v>182</v>
      </c>
      <c r="J118" s="342" t="s">
        <v>182</v>
      </c>
      <c r="K118" s="342" t="s">
        <v>312</v>
      </c>
    </row>
    <row r="119" spans="2:11" x14ac:dyDescent="0.3">
      <c r="B119" s="876"/>
      <c r="C119" s="876"/>
      <c r="D119" s="342" t="s">
        <v>2566</v>
      </c>
      <c r="E119" s="342" t="s">
        <v>187</v>
      </c>
      <c r="F119" s="343">
        <v>44341</v>
      </c>
      <c r="G119" s="344" t="s">
        <v>2644</v>
      </c>
      <c r="H119" s="345">
        <v>41328667</v>
      </c>
      <c r="I119" s="342" t="s">
        <v>182</v>
      </c>
      <c r="J119" s="342" t="s">
        <v>182</v>
      </c>
      <c r="K119" s="342" t="s">
        <v>312</v>
      </c>
    </row>
    <row r="120" spans="2:11" x14ac:dyDescent="0.3">
      <c r="B120" s="876"/>
      <c r="C120" s="876"/>
      <c r="D120" s="342" t="s">
        <v>2566</v>
      </c>
      <c r="E120" s="342" t="s">
        <v>187</v>
      </c>
      <c r="F120" s="343">
        <v>44512</v>
      </c>
      <c r="G120" s="344" t="s">
        <v>2645</v>
      </c>
      <c r="H120" s="345">
        <v>37478901</v>
      </c>
      <c r="I120" s="342" t="s">
        <v>182</v>
      </c>
      <c r="J120" s="342" t="s">
        <v>182</v>
      </c>
      <c r="K120" s="342" t="s">
        <v>312</v>
      </c>
    </row>
    <row r="121" spans="2:11" x14ac:dyDescent="0.3">
      <c r="B121" s="876"/>
      <c r="C121" s="876"/>
      <c r="D121" s="342" t="s">
        <v>2567</v>
      </c>
      <c r="E121" s="342" t="s">
        <v>187</v>
      </c>
      <c r="F121" s="343">
        <v>44488</v>
      </c>
      <c r="G121" s="344" t="s">
        <v>2646</v>
      </c>
      <c r="H121" s="345">
        <v>904500</v>
      </c>
      <c r="I121" s="342" t="s">
        <v>182</v>
      </c>
      <c r="J121" s="342" t="s">
        <v>182</v>
      </c>
      <c r="K121" s="342" t="s">
        <v>312</v>
      </c>
    </row>
    <row r="122" spans="2:11" x14ac:dyDescent="0.3">
      <c r="B122" s="876"/>
      <c r="C122" s="876"/>
      <c r="D122" s="342" t="s">
        <v>2567</v>
      </c>
      <c r="E122" s="342" t="s">
        <v>187</v>
      </c>
      <c r="F122" s="343">
        <v>44488</v>
      </c>
      <c r="G122" s="344" t="s">
        <v>2646</v>
      </c>
      <c r="H122" s="345">
        <v>2426000</v>
      </c>
      <c r="I122" s="342" t="s">
        <v>182</v>
      </c>
      <c r="J122" s="342" t="s">
        <v>182</v>
      </c>
      <c r="K122" s="342" t="s">
        <v>312</v>
      </c>
    </row>
    <row r="123" spans="2:11" x14ac:dyDescent="0.3">
      <c r="B123" s="876"/>
      <c r="C123" s="876"/>
      <c r="D123" s="342" t="s">
        <v>2568</v>
      </c>
      <c r="E123" s="342" t="s">
        <v>187</v>
      </c>
      <c r="F123" s="343">
        <v>44599</v>
      </c>
      <c r="G123" s="344" t="s">
        <v>2647</v>
      </c>
      <c r="H123" s="671">
        <v>4071480</v>
      </c>
      <c r="I123" s="342" t="s">
        <v>182</v>
      </c>
      <c r="J123" s="342" t="s">
        <v>182</v>
      </c>
      <c r="K123" s="342" t="s">
        <v>312</v>
      </c>
    </row>
    <row r="124" spans="2:11" x14ac:dyDescent="0.3">
      <c r="B124" s="876"/>
      <c r="C124" s="876"/>
      <c r="D124" s="342" t="s">
        <v>2569</v>
      </c>
      <c r="E124" s="342" t="s">
        <v>187</v>
      </c>
      <c r="F124" s="343">
        <v>44568</v>
      </c>
      <c r="G124" s="344" t="s">
        <v>2648</v>
      </c>
      <c r="H124" s="345">
        <v>12020560</v>
      </c>
      <c r="I124" s="342" t="s">
        <v>182</v>
      </c>
      <c r="J124" s="342" t="s">
        <v>182</v>
      </c>
      <c r="K124" s="342" t="s">
        <v>312</v>
      </c>
    </row>
    <row r="125" spans="2:11" x14ac:dyDescent="0.3">
      <c r="B125" s="876"/>
      <c r="C125" s="876"/>
      <c r="D125" s="342" t="s">
        <v>2570</v>
      </c>
      <c r="E125" s="342" t="s">
        <v>187</v>
      </c>
      <c r="F125" s="343">
        <v>44222</v>
      </c>
      <c r="G125" s="344" t="s">
        <v>2649</v>
      </c>
      <c r="H125" s="345">
        <v>7500000</v>
      </c>
      <c r="I125" s="342" t="s">
        <v>182</v>
      </c>
      <c r="J125" s="342" t="s">
        <v>182</v>
      </c>
      <c r="K125" s="342" t="s">
        <v>312</v>
      </c>
    </row>
    <row r="126" spans="2:11" x14ac:dyDescent="0.3">
      <c r="B126" s="876"/>
      <c r="C126" s="876"/>
      <c r="D126" s="342" t="s">
        <v>2571</v>
      </c>
      <c r="E126" s="342" t="s">
        <v>187</v>
      </c>
      <c r="F126" s="343">
        <v>44637</v>
      </c>
      <c r="G126" s="344" t="s">
        <v>2650</v>
      </c>
      <c r="H126" s="345">
        <v>1406400</v>
      </c>
      <c r="I126" s="342" t="s">
        <v>182</v>
      </c>
      <c r="J126" s="342" t="s">
        <v>182</v>
      </c>
      <c r="K126" s="342" t="s">
        <v>312</v>
      </c>
    </row>
    <row r="127" spans="2:11" x14ac:dyDescent="0.3">
      <c r="B127" s="876"/>
      <c r="C127" s="876"/>
      <c r="D127" s="342" t="s">
        <v>2572</v>
      </c>
      <c r="E127" s="342" t="s">
        <v>187</v>
      </c>
      <c r="F127" s="343">
        <v>44302</v>
      </c>
      <c r="G127" s="344" t="s">
        <v>2651</v>
      </c>
      <c r="H127" s="671">
        <v>15691208.692</v>
      </c>
      <c r="I127" s="342" t="s">
        <v>182</v>
      </c>
      <c r="J127" s="342" t="s">
        <v>182</v>
      </c>
      <c r="K127" s="342" t="s">
        <v>312</v>
      </c>
    </row>
    <row r="128" spans="2:11" x14ac:dyDescent="0.3">
      <c r="B128" s="888"/>
      <c r="C128" s="888"/>
      <c r="D128" s="342" t="s">
        <v>2573</v>
      </c>
      <c r="E128" s="342" t="s">
        <v>187</v>
      </c>
      <c r="F128" s="343">
        <v>44166</v>
      </c>
      <c r="G128" s="344" t="s">
        <v>2652</v>
      </c>
      <c r="H128" s="345">
        <v>1505018</v>
      </c>
      <c r="I128" s="342" t="s">
        <v>182</v>
      </c>
      <c r="J128" s="342" t="s">
        <v>182</v>
      </c>
      <c r="K128" s="342" t="s">
        <v>312</v>
      </c>
    </row>
    <row r="129" spans="2:11" x14ac:dyDescent="0.3">
      <c r="B129" s="875" t="s">
        <v>47</v>
      </c>
      <c r="C129" s="875"/>
      <c r="D129" s="882"/>
      <c r="E129" s="882"/>
      <c r="F129" s="883"/>
      <c r="G129" s="882"/>
      <c r="H129" s="422">
        <f>SUM(H130:H158)</f>
        <v>14109790</v>
      </c>
      <c r="I129" s="423"/>
      <c r="J129" s="422">
        <f>SUM(J130:J158)</f>
        <v>12115723.75</v>
      </c>
      <c r="K129" s="422"/>
    </row>
    <row r="130" spans="2:11" x14ac:dyDescent="0.3">
      <c r="B130" s="880">
        <v>3</v>
      </c>
      <c r="C130" s="881" t="s">
        <v>54</v>
      </c>
      <c r="D130" s="342" t="s">
        <v>1793</v>
      </c>
      <c r="E130" s="342" t="s">
        <v>1794</v>
      </c>
      <c r="F130" s="343">
        <v>44530</v>
      </c>
      <c r="G130" s="344" t="s">
        <v>1795</v>
      </c>
      <c r="H130" s="345">
        <v>200000</v>
      </c>
      <c r="I130" s="342" t="s">
        <v>182</v>
      </c>
      <c r="J130" s="342" t="s">
        <v>182</v>
      </c>
      <c r="K130" s="342" t="s">
        <v>312</v>
      </c>
    </row>
    <row r="131" spans="2:11" x14ac:dyDescent="0.3">
      <c r="B131" s="880"/>
      <c r="C131" s="881"/>
      <c r="D131" s="342" t="s">
        <v>1793</v>
      </c>
      <c r="E131" s="342" t="s">
        <v>1794</v>
      </c>
      <c r="F131" s="343">
        <v>44515</v>
      </c>
      <c r="G131" s="344" t="s">
        <v>1796</v>
      </c>
      <c r="H131" s="345">
        <v>749900</v>
      </c>
      <c r="I131" s="342" t="s">
        <v>182</v>
      </c>
      <c r="J131" s="342" t="s">
        <v>182</v>
      </c>
      <c r="K131" s="342" t="s">
        <v>312</v>
      </c>
    </row>
    <row r="132" spans="2:11" x14ac:dyDescent="0.3">
      <c r="B132" s="880"/>
      <c r="C132" s="881"/>
      <c r="D132" s="342" t="s">
        <v>1793</v>
      </c>
      <c r="E132" s="342" t="s">
        <v>1794</v>
      </c>
      <c r="F132" s="343">
        <v>44496</v>
      </c>
      <c r="G132" s="344" t="s">
        <v>1795</v>
      </c>
      <c r="H132" s="345">
        <v>200000</v>
      </c>
      <c r="I132" s="342" t="s">
        <v>182</v>
      </c>
      <c r="J132" s="342" t="s">
        <v>182</v>
      </c>
      <c r="K132" s="342" t="s">
        <v>312</v>
      </c>
    </row>
    <row r="133" spans="2:11" x14ac:dyDescent="0.3">
      <c r="B133" s="880"/>
      <c r="C133" s="881"/>
      <c r="D133" s="342" t="s">
        <v>1793</v>
      </c>
      <c r="E133" s="342" t="s">
        <v>1794</v>
      </c>
      <c r="F133" s="343">
        <v>44468</v>
      </c>
      <c r="G133" s="344" t="s">
        <v>1795</v>
      </c>
      <c r="H133" s="345">
        <v>200000</v>
      </c>
      <c r="I133" s="342" t="s">
        <v>182</v>
      </c>
      <c r="J133" s="342" t="s">
        <v>182</v>
      </c>
      <c r="K133" s="342" t="s">
        <v>312</v>
      </c>
    </row>
    <row r="134" spans="2:11" x14ac:dyDescent="0.3">
      <c r="B134" s="880"/>
      <c r="C134" s="881"/>
      <c r="D134" s="342" t="s">
        <v>1793</v>
      </c>
      <c r="E134" s="342" t="s">
        <v>1794</v>
      </c>
      <c r="F134" s="343">
        <v>44440</v>
      </c>
      <c r="G134" s="344" t="s">
        <v>1796</v>
      </c>
      <c r="H134" s="345">
        <v>747960</v>
      </c>
      <c r="I134" s="342" t="s">
        <v>182</v>
      </c>
      <c r="J134" s="342" t="s">
        <v>182</v>
      </c>
      <c r="K134" s="342" t="s">
        <v>312</v>
      </c>
    </row>
    <row r="135" spans="2:11" x14ac:dyDescent="0.3">
      <c r="B135" s="880"/>
      <c r="C135" s="881"/>
      <c r="D135" s="342" t="s">
        <v>1793</v>
      </c>
      <c r="E135" s="342" t="s">
        <v>1794</v>
      </c>
      <c r="F135" s="343">
        <v>44434</v>
      </c>
      <c r="G135" s="344" t="s">
        <v>1795</v>
      </c>
      <c r="H135" s="345">
        <v>200000</v>
      </c>
      <c r="I135" s="342" t="s">
        <v>182</v>
      </c>
      <c r="J135" s="342" t="s">
        <v>182</v>
      </c>
      <c r="K135" s="342" t="s">
        <v>312</v>
      </c>
    </row>
    <row r="136" spans="2:11" x14ac:dyDescent="0.3">
      <c r="B136" s="880"/>
      <c r="C136" s="881"/>
      <c r="D136" s="342" t="s">
        <v>1793</v>
      </c>
      <c r="E136" s="342" t="s">
        <v>1794</v>
      </c>
      <c r="F136" s="343">
        <v>44407</v>
      </c>
      <c r="G136" s="344" t="s">
        <v>1795</v>
      </c>
      <c r="H136" s="345">
        <v>200000</v>
      </c>
      <c r="I136" s="342" t="s">
        <v>182</v>
      </c>
      <c r="J136" s="342" t="s">
        <v>182</v>
      </c>
      <c r="K136" s="342" t="s">
        <v>312</v>
      </c>
    </row>
    <row r="137" spans="2:11" x14ac:dyDescent="0.3">
      <c r="B137" s="880"/>
      <c r="C137" s="881"/>
      <c r="D137" s="342" t="s">
        <v>1793</v>
      </c>
      <c r="E137" s="342" t="s">
        <v>1794</v>
      </c>
      <c r="F137" s="343">
        <v>44377</v>
      </c>
      <c r="G137" s="344" t="s">
        <v>1795</v>
      </c>
      <c r="H137" s="345">
        <v>200000</v>
      </c>
      <c r="I137" s="342" t="s">
        <v>182</v>
      </c>
      <c r="J137" s="342" t="s">
        <v>182</v>
      </c>
      <c r="K137" s="342" t="s">
        <v>312</v>
      </c>
    </row>
    <row r="138" spans="2:11" x14ac:dyDescent="0.3">
      <c r="B138" s="880"/>
      <c r="C138" s="881"/>
      <c r="D138" s="342" t="s">
        <v>1793</v>
      </c>
      <c r="E138" s="342" t="s">
        <v>1794</v>
      </c>
      <c r="F138" s="343">
        <v>44347</v>
      </c>
      <c r="G138" s="344" t="s">
        <v>1795</v>
      </c>
      <c r="H138" s="345">
        <v>200000</v>
      </c>
      <c r="I138" s="342" t="s">
        <v>182</v>
      </c>
      <c r="J138" s="342" t="s">
        <v>182</v>
      </c>
      <c r="K138" s="342" t="s">
        <v>312</v>
      </c>
    </row>
    <row r="139" spans="2:11" x14ac:dyDescent="0.3">
      <c r="B139" s="880"/>
      <c r="C139" s="881"/>
      <c r="D139" s="342" t="s">
        <v>1793</v>
      </c>
      <c r="E139" s="342" t="s">
        <v>1794</v>
      </c>
      <c r="F139" s="343">
        <v>44315</v>
      </c>
      <c r="G139" s="344" t="s">
        <v>1795</v>
      </c>
      <c r="H139" s="345">
        <v>200000</v>
      </c>
      <c r="I139" s="342" t="s">
        <v>182</v>
      </c>
      <c r="J139" s="342" t="s">
        <v>182</v>
      </c>
      <c r="K139" s="342" t="s">
        <v>312</v>
      </c>
    </row>
    <row r="140" spans="2:11" x14ac:dyDescent="0.3">
      <c r="B140" s="880"/>
      <c r="C140" s="881"/>
      <c r="D140" s="342" t="s">
        <v>1793</v>
      </c>
      <c r="E140" s="342" t="s">
        <v>1794</v>
      </c>
      <c r="F140" s="343">
        <v>44312</v>
      </c>
      <c r="G140" s="344" t="s">
        <v>1796</v>
      </c>
      <c r="H140" s="345">
        <v>750005</v>
      </c>
      <c r="I140" s="342" t="s">
        <v>182</v>
      </c>
      <c r="J140" s="342" t="s">
        <v>182</v>
      </c>
      <c r="K140" s="342" t="s">
        <v>312</v>
      </c>
    </row>
    <row r="141" spans="2:11" x14ac:dyDescent="0.3">
      <c r="B141" s="880"/>
      <c r="C141" s="881"/>
      <c r="D141" s="342" t="s">
        <v>1793</v>
      </c>
      <c r="E141" s="342" t="s">
        <v>1794</v>
      </c>
      <c r="F141" s="343">
        <v>44286</v>
      </c>
      <c r="G141" s="344" t="s">
        <v>1795</v>
      </c>
      <c r="H141" s="345">
        <v>200000</v>
      </c>
      <c r="I141" s="342" t="s">
        <v>182</v>
      </c>
      <c r="J141" s="342" t="s">
        <v>182</v>
      </c>
      <c r="K141" s="342" t="s">
        <v>312</v>
      </c>
    </row>
    <row r="142" spans="2:11" x14ac:dyDescent="0.3">
      <c r="B142" s="880"/>
      <c r="C142" s="881"/>
      <c r="D142" s="342" t="s">
        <v>1793</v>
      </c>
      <c r="E142" s="342" t="s">
        <v>1794</v>
      </c>
      <c r="F142" s="343">
        <v>44253</v>
      </c>
      <c r="G142" s="344" t="s">
        <v>1795</v>
      </c>
      <c r="H142" s="345">
        <v>200000</v>
      </c>
      <c r="I142" s="342" t="s">
        <v>182</v>
      </c>
      <c r="J142" s="342" t="s">
        <v>182</v>
      </c>
      <c r="K142" s="342" t="s">
        <v>312</v>
      </c>
    </row>
    <row r="143" spans="2:11" x14ac:dyDescent="0.3">
      <c r="B143" s="880"/>
      <c r="C143" s="881"/>
      <c r="D143" s="342" t="s">
        <v>1793</v>
      </c>
      <c r="E143" s="342" t="s">
        <v>1794</v>
      </c>
      <c r="F143" s="343">
        <v>44253</v>
      </c>
      <c r="G143" s="344" t="s">
        <v>1796</v>
      </c>
      <c r="H143" s="345">
        <v>728305</v>
      </c>
      <c r="I143" s="342" t="s">
        <v>182</v>
      </c>
      <c r="J143" s="342" t="s">
        <v>182</v>
      </c>
      <c r="K143" s="342" t="s">
        <v>312</v>
      </c>
    </row>
    <row r="144" spans="2:11" x14ac:dyDescent="0.3">
      <c r="B144" s="880"/>
      <c r="C144" s="881"/>
      <c r="D144" s="342" t="s">
        <v>1797</v>
      </c>
      <c r="E144" s="342" t="s">
        <v>1794</v>
      </c>
      <c r="F144" s="343">
        <v>44530</v>
      </c>
      <c r="G144" s="344" t="s">
        <v>1798</v>
      </c>
      <c r="H144" s="345">
        <v>402000</v>
      </c>
      <c r="I144" s="342" t="s">
        <v>182</v>
      </c>
      <c r="J144" s="342" t="s">
        <v>182</v>
      </c>
      <c r="K144" s="342" t="s">
        <v>312</v>
      </c>
    </row>
    <row r="145" spans="2:11" x14ac:dyDescent="0.3">
      <c r="B145" s="880"/>
      <c r="C145" s="881"/>
      <c r="D145" s="342" t="s">
        <v>1797</v>
      </c>
      <c r="E145" s="342" t="s">
        <v>1794</v>
      </c>
      <c r="F145" s="343">
        <v>44407</v>
      </c>
      <c r="G145" s="344" t="s">
        <v>1798</v>
      </c>
      <c r="H145" s="345">
        <v>400000</v>
      </c>
      <c r="I145" s="342" t="s">
        <v>182</v>
      </c>
      <c r="J145" s="342" t="s">
        <v>182</v>
      </c>
      <c r="K145" s="342" t="s">
        <v>312</v>
      </c>
    </row>
    <row r="146" spans="2:11" x14ac:dyDescent="0.3">
      <c r="B146" s="880"/>
      <c r="C146" s="881"/>
      <c r="D146" s="342" t="s">
        <v>1797</v>
      </c>
      <c r="E146" s="342" t="s">
        <v>1794</v>
      </c>
      <c r="F146" s="343">
        <v>44377</v>
      </c>
      <c r="G146" s="344" t="s">
        <v>1798</v>
      </c>
      <c r="H146" s="345">
        <v>400000</v>
      </c>
      <c r="I146" s="342" t="s">
        <v>182</v>
      </c>
      <c r="J146" s="342" t="s">
        <v>182</v>
      </c>
      <c r="K146" s="342" t="s">
        <v>312</v>
      </c>
    </row>
    <row r="147" spans="2:11" x14ac:dyDescent="0.3">
      <c r="B147" s="880"/>
      <c r="C147" s="881"/>
      <c r="D147" s="342" t="s">
        <v>1797</v>
      </c>
      <c r="E147" s="342" t="s">
        <v>1794</v>
      </c>
      <c r="F147" s="343">
        <v>44347</v>
      </c>
      <c r="G147" s="344" t="s">
        <v>1798</v>
      </c>
      <c r="H147" s="345">
        <v>400000</v>
      </c>
      <c r="I147" s="342" t="s">
        <v>182</v>
      </c>
      <c r="J147" s="342" t="s">
        <v>182</v>
      </c>
      <c r="K147" s="342" t="s">
        <v>312</v>
      </c>
    </row>
    <row r="148" spans="2:11" x14ac:dyDescent="0.3">
      <c r="B148" s="880"/>
      <c r="C148" s="881"/>
      <c r="D148" s="342" t="s">
        <v>1797</v>
      </c>
      <c r="E148" s="342" t="s">
        <v>1794</v>
      </c>
      <c r="F148" s="343">
        <v>44315</v>
      </c>
      <c r="G148" s="344" t="s">
        <v>1798</v>
      </c>
      <c r="H148" s="345">
        <v>400000</v>
      </c>
      <c r="I148" s="342" t="s">
        <v>182</v>
      </c>
      <c r="J148" s="342" t="s">
        <v>182</v>
      </c>
      <c r="K148" s="342" t="s">
        <v>312</v>
      </c>
    </row>
    <row r="149" spans="2:11" x14ac:dyDescent="0.3">
      <c r="B149" s="880"/>
      <c r="C149" s="881"/>
      <c r="D149" s="342" t="s">
        <v>1797</v>
      </c>
      <c r="E149" s="342" t="s">
        <v>1794</v>
      </c>
      <c r="F149" s="343">
        <v>44286</v>
      </c>
      <c r="G149" s="344" t="s">
        <v>1798</v>
      </c>
      <c r="H149" s="345">
        <v>400000</v>
      </c>
      <c r="I149" s="342" t="s">
        <v>182</v>
      </c>
      <c r="J149" s="342" t="s">
        <v>182</v>
      </c>
      <c r="K149" s="342" t="s">
        <v>312</v>
      </c>
    </row>
    <row r="150" spans="2:11" x14ac:dyDescent="0.3">
      <c r="B150" s="880"/>
      <c r="C150" s="881"/>
      <c r="D150" s="342" t="s">
        <v>1797</v>
      </c>
      <c r="E150" s="342" t="s">
        <v>1794</v>
      </c>
      <c r="F150" s="343">
        <v>44253</v>
      </c>
      <c r="G150" s="344" t="s">
        <v>1798</v>
      </c>
      <c r="H150" s="345">
        <v>400000</v>
      </c>
      <c r="I150" s="342" t="s">
        <v>182</v>
      </c>
      <c r="J150" s="342" t="s">
        <v>182</v>
      </c>
      <c r="K150" s="342" t="s">
        <v>312</v>
      </c>
    </row>
    <row r="151" spans="2:11" x14ac:dyDescent="0.3">
      <c r="B151" s="887">
        <v>4</v>
      </c>
      <c r="C151" s="884" t="s">
        <v>2541</v>
      </c>
      <c r="D151" s="342" t="s">
        <v>2653</v>
      </c>
      <c r="E151" s="342" t="s">
        <v>2661</v>
      </c>
      <c r="F151" s="672">
        <v>2021</v>
      </c>
      <c r="G151" s="344"/>
      <c r="H151" s="345">
        <v>127788</v>
      </c>
      <c r="I151" s="342" t="s">
        <v>2665</v>
      </c>
      <c r="J151" s="673">
        <v>1281066</v>
      </c>
      <c r="K151" s="342" t="s">
        <v>312</v>
      </c>
    </row>
    <row r="152" spans="2:11" x14ac:dyDescent="0.3">
      <c r="B152" s="876"/>
      <c r="C152" s="885"/>
      <c r="D152" s="342" t="s">
        <v>2654</v>
      </c>
      <c r="E152" s="342" t="s">
        <v>2662</v>
      </c>
      <c r="F152" s="672">
        <v>2021</v>
      </c>
      <c r="G152" s="344"/>
      <c r="H152" s="345">
        <v>207000</v>
      </c>
      <c r="I152" s="342" t="s">
        <v>2666</v>
      </c>
      <c r="J152" s="673">
        <v>1238799</v>
      </c>
      <c r="K152" s="342" t="s">
        <v>312</v>
      </c>
    </row>
    <row r="153" spans="2:11" x14ac:dyDescent="0.3">
      <c r="B153" s="876"/>
      <c r="C153" s="885"/>
      <c r="D153" s="342" t="s">
        <v>2655</v>
      </c>
      <c r="E153" s="342" t="s">
        <v>2663</v>
      </c>
      <c r="F153" s="672">
        <v>2021</v>
      </c>
      <c r="G153" s="344"/>
      <c r="H153" s="345">
        <v>111110</v>
      </c>
      <c r="I153" s="342" t="s">
        <v>2667</v>
      </c>
      <c r="J153" s="673">
        <v>1265930</v>
      </c>
      <c r="K153" s="342" t="s">
        <v>312</v>
      </c>
    </row>
    <row r="154" spans="2:11" x14ac:dyDescent="0.3">
      <c r="B154" s="876"/>
      <c r="C154" s="885"/>
      <c r="D154" s="342" t="s">
        <v>2656</v>
      </c>
      <c r="E154" s="342" t="s">
        <v>312</v>
      </c>
      <c r="F154" s="672">
        <v>2021</v>
      </c>
      <c r="G154" s="344"/>
      <c r="H154" s="345">
        <v>0</v>
      </c>
      <c r="I154" s="342" t="s">
        <v>312</v>
      </c>
      <c r="J154" s="673">
        <v>402081</v>
      </c>
      <c r="K154" s="342" t="s">
        <v>312</v>
      </c>
    </row>
    <row r="155" spans="2:11" x14ac:dyDescent="0.3">
      <c r="B155" s="876"/>
      <c r="C155" s="885"/>
      <c r="D155" s="342" t="s">
        <v>2657</v>
      </c>
      <c r="E155" s="342" t="s">
        <v>312</v>
      </c>
      <c r="F155" s="672">
        <v>2021</v>
      </c>
      <c r="G155" s="344"/>
      <c r="H155" s="345">
        <v>0</v>
      </c>
      <c r="I155" s="342" t="s">
        <v>312</v>
      </c>
      <c r="J155" s="673">
        <v>372090.75</v>
      </c>
      <c r="K155" s="342" t="s">
        <v>312</v>
      </c>
    </row>
    <row r="156" spans="2:11" x14ac:dyDescent="0.3">
      <c r="B156" s="876"/>
      <c r="C156" s="885"/>
      <c r="D156" s="342" t="s">
        <v>2658</v>
      </c>
      <c r="E156" s="342" t="s">
        <v>312</v>
      </c>
      <c r="F156" s="672">
        <v>2021</v>
      </c>
      <c r="G156" s="344"/>
      <c r="H156" s="345">
        <v>300000</v>
      </c>
      <c r="I156" s="342" t="s">
        <v>312</v>
      </c>
      <c r="J156" s="673">
        <v>396770</v>
      </c>
      <c r="K156" s="342" t="s">
        <v>312</v>
      </c>
    </row>
    <row r="157" spans="2:11" x14ac:dyDescent="0.3">
      <c r="B157" s="876"/>
      <c r="C157" s="885"/>
      <c r="D157" s="342" t="s">
        <v>2659</v>
      </c>
      <c r="E157" s="342" t="s">
        <v>312</v>
      </c>
      <c r="F157" s="672">
        <v>2021</v>
      </c>
      <c r="G157" s="344"/>
      <c r="H157" s="345">
        <v>136556</v>
      </c>
      <c r="I157" s="342" t="s">
        <v>2664</v>
      </c>
      <c r="J157" s="673">
        <v>1709821</v>
      </c>
      <c r="K157" s="342" t="s">
        <v>312</v>
      </c>
    </row>
    <row r="158" spans="2:11" x14ac:dyDescent="0.3">
      <c r="B158" s="888"/>
      <c r="C158" s="886"/>
      <c r="D158" s="342" t="s">
        <v>2660</v>
      </c>
      <c r="E158" s="342" t="s">
        <v>312</v>
      </c>
      <c r="F158" s="672">
        <v>2021</v>
      </c>
      <c r="G158" s="344"/>
      <c r="H158" s="345">
        <v>5449166</v>
      </c>
      <c r="I158" s="342" t="s">
        <v>312</v>
      </c>
      <c r="J158" s="673">
        <v>5449166</v>
      </c>
      <c r="K158" s="342" t="s">
        <v>312</v>
      </c>
    </row>
    <row r="159" spans="2:11" x14ac:dyDescent="0.3">
      <c r="B159" s="875" t="s">
        <v>57</v>
      </c>
      <c r="C159" s="875"/>
      <c r="D159" s="882"/>
      <c r="E159" s="882"/>
      <c r="F159" s="883"/>
      <c r="G159" s="882"/>
      <c r="H159" s="420">
        <f>H160</f>
        <v>23600000</v>
      </c>
      <c r="I159" s="423"/>
      <c r="J159" s="329"/>
      <c r="K159" s="329"/>
    </row>
    <row r="160" spans="2:11" x14ac:dyDescent="0.3">
      <c r="B160" s="346">
        <v>4</v>
      </c>
      <c r="C160" s="426" t="s">
        <v>1128</v>
      </c>
      <c r="D160" s="342" t="s">
        <v>1799</v>
      </c>
      <c r="E160" s="342" t="s">
        <v>776</v>
      </c>
      <c r="F160" s="343" t="s">
        <v>1800</v>
      </c>
      <c r="G160" s="342" t="s">
        <v>187</v>
      </c>
      <c r="H160" s="347">
        <v>23600000</v>
      </c>
      <c r="I160" s="342" t="s">
        <v>182</v>
      </c>
      <c r="J160" s="342" t="s">
        <v>182</v>
      </c>
      <c r="K160" s="342" t="s">
        <v>312</v>
      </c>
    </row>
    <row r="161" spans="2:11" x14ac:dyDescent="0.3">
      <c r="B161" s="337"/>
      <c r="C161" s="338" t="s">
        <v>1399</v>
      </c>
      <c r="D161" s="339"/>
      <c r="E161" s="339"/>
      <c r="F161" s="643"/>
      <c r="G161" s="339"/>
      <c r="H161" s="340">
        <f>H6+H129+H159</f>
        <v>5368729941.0220022</v>
      </c>
      <c r="I161" s="337"/>
      <c r="J161" s="340">
        <f>J6+J129+J159</f>
        <v>12115723.75</v>
      </c>
      <c r="K161" s="340"/>
    </row>
    <row r="162" spans="2:11" x14ac:dyDescent="0.3">
      <c r="F162" s="644"/>
    </row>
    <row r="163" spans="2:11" x14ac:dyDescent="0.3">
      <c r="F163" s="644"/>
    </row>
    <row r="164" spans="2:11" x14ac:dyDescent="0.3">
      <c r="F164" s="644"/>
    </row>
    <row r="165" spans="2:11" x14ac:dyDescent="0.3">
      <c r="F165" s="644"/>
    </row>
    <row r="166" spans="2:11" x14ac:dyDescent="0.3">
      <c r="F166" s="644"/>
    </row>
    <row r="167" spans="2:11" x14ac:dyDescent="0.3">
      <c r="F167" s="644"/>
    </row>
    <row r="168" spans="2:11" x14ac:dyDescent="0.3">
      <c r="F168" s="644"/>
    </row>
    <row r="169" spans="2:11" x14ac:dyDescent="0.3">
      <c r="F169" s="644"/>
    </row>
    <row r="170" spans="2:11" x14ac:dyDescent="0.3">
      <c r="H170" s="645"/>
      <c r="I170" s="645"/>
    </row>
  </sheetData>
  <mergeCells count="25">
    <mergeCell ref="K4:K5"/>
    <mergeCell ref="I4:J4"/>
    <mergeCell ref="B130:B150"/>
    <mergeCell ref="C130:C150"/>
    <mergeCell ref="B159:C159"/>
    <mergeCell ref="D159:E159"/>
    <mergeCell ref="F159:G159"/>
    <mergeCell ref="C151:C158"/>
    <mergeCell ref="B151:B158"/>
    <mergeCell ref="B8:B36"/>
    <mergeCell ref="C8:C36"/>
    <mergeCell ref="B129:C129"/>
    <mergeCell ref="D129:E129"/>
    <mergeCell ref="F129:G129"/>
    <mergeCell ref="C37:C128"/>
    <mergeCell ref="B37:B128"/>
    <mergeCell ref="B6:C6"/>
    <mergeCell ref="D6:E6"/>
    <mergeCell ref="F6:G6"/>
    <mergeCell ref="B4:B5"/>
    <mergeCell ref="C4:C5"/>
    <mergeCell ref="D4:D5"/>
    <mergeCell ref="E4:E5"/>
    <mergeCell ref="F4:F5"/>
    <mergeCell ref="G4:G5"/>
  </mergeCells>
  <pageMargins left="0.70000000000000007" right="0.70000000000000007" top="0.75" bottom="0.75" header="0.30000000000000004" footer="0.30000000000000004"/>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7E3F8-C9AF-415B-A9CA-FB26F750323B}">
  <dimension ref="B2:D26"/>
  <sheetViews>
    <sheetView showGridLines="0" zoomScale="85" zoomScaleNormal="85" workbookViewId="0">
      <selection activeCell="C26" sqref="C26"/>
    </sheetView>
  </sheetViews>
  <sheetFormatPr baseColWidth="10" defaultColWidth="11.44140625" defaultRowHeight="14.4" x14ac:dyDescent="0.3"/>
  <cols>
    <col min="2" max="2" width="38.5546875" customWidth="1"/>
    <col min="3" max="3" width="27.44140625" bestFit="1" customWidth="1"/>
    <col min="4" max="4" width="16.109375" bestFit="1" customWidth="1"/>
  </cols>
  <sheetData>
    <row r="2" spans="2:3" ht="16.2" x14ac:dyDescent="0.35">
      <c r="B2" s="428" t="s">
        <v>2669</v>
      </c>
    </row>
    <row r="5" spans="2:3" x14ac:dyDescent="0.3">
      <c r="B5" s="430" t="s">
        <v>82</v>
      </c>
      <c r="C5" s="431" t="s">
        <v>1744</v>
      </c>
    </row>
    <row r="6" spans="2:3" x14ac:dyDescent="0.3">
      <c r="B6" s="432" t="s">
        <v>1801</v>
      </c>
      <c r="C6" s="433">
        <v>335520639128</v>
      </c>
    </row>
    <row r="7" spans="2:3" x14ac:dyDescent="0.3">
      <c r="B7" s="432" t="s">
        <v>17</v>
      </c>
      <c r="C7" s="433">
        <v>120586500131.082</v>
      </c>
    </row>
    <row r="8" spans="2:3" x14ac:dyDescent="0.3">
      <c r="B8" s="432" t="s">
        <v>24</v>
      </c>
      <c r="C8" s="433">
        <v>67882591942.759995</v>
      </c>
    </row>
    <row r="9" spans="2:3" x14ac:dyDescent="0.3">
      <c r="B9" s="432" t="s">
        <v>1803</v>
      </c>
      <c r="C9" s="433">
        <v>65033286778</v>
      </c>
    </row>
    <row r="10" spans="2:3" x14ac:dyDescent="0.3">
      <c r="B10" s="432" t="s">
        <v>1804</v>
      </c>
      <c r="C10" s="433">
        <v>31389876265.019997</v>
      </c>
    </row>
    <row r="11" spans="2:3" x14ac:dyDescent="0.3">
      <c r="B11" s="432" t="s">
        <v>20</v>
      </c>
      <c r="C11" s="433">
        <v>22935004641.809998</v>
      </c>
    </row>
    <row r="12" spans="2:3" x14ac:dyDescent="0.3">
      <c r="B12" s="432" t="s">
        <v>30</v>
      </c>
      <c r="C12" s="433">
        <v>18132640565.98</v>
      </c>
    </row>
    <row r="13" spans="2:3" x14ac:dyDescent="0.3">
      <c r="B13" s="432" t="s">
        <v>1941</v>
      </c>
      <c r="C13" s="433">
        <v>5346834904</v>
      </c>
    </row>
    <row r="14" spans="2:3" x14ac:dyDescent="0.3">
      <c r="B14" s="432" t="s">
        <v>27</v>
      </c>
      <c r="C14" s="433">
        <v>2908827718.658</v>
      </c>
    </row>
    <row r="15" spans="2:3" x14ac:dyDescent="0.3">
      <c r="B15" s="432" t="s">
        <v>34</v>
      </c>
      <c r="C15" s="433">
        <v>1792610608</v>
      </c>
    </row>
    <row r="16" spans="2:3" x14ac:dyDescent="0.3">
      <c r="B16" s="432" t="s">
        <v>40</v>
      </c>
      <c r="C16" s="433">
        <v>1726508442</v>
      </c>
    </row>
    <row r="17" spans="2:4" x14ac:dyDescent="0.3">
      <c r="B17" s="432" t="s">
        <v>37</v>
      </c>
      <c r="C17" s="433">
        <v>579462052</v>
      </c>
    </row>
    <row r="18" spans="2:4" x14ac:dyDescent="0.3">
      <c r="B18" s="432" t="s">
        <v>43</v>
      </c>
      <c r="C18" s="433">
        <v>319399140</v>
      </c>
    </row>
    <row r="19" spans="2:4" x14ac:dyDescent="0.3">
      <c r="B19" s="432" t="s">
        <v>2361</v>
      </c>
      <c r="C19" s="433">
        <v>233653171</v>
      </c>
      <c r="D19" s="429"/>
    </row>
    <row r="20" spans="2:4" x14ac:dyDescent="0.3">
      <c r="B20" s="432" t="s">
        <v>86</v>
      </c>
      <c r="C20" s="433">
        <v>99010867</v>
      </c>
      <c r="D20" s="429"/>
    </row>
    <row r="21" spans="2:4" x14ac:dyDescent="0.3">
      <c r="B21" s="432" t="s">
        <v>469</v>
      </c>
      <c r="C21" s="433">
        <v>39648532</v>
      </c>
    </row>
    <row r="22" spans="2:4" x14ac:dyDescent="0.3">
      <c r="B22" s="432" t="s">
        <v>85</v>
      </c>
      <c r="C22" s="433">
        <v>38777500</v>
      </c>
    </row>
    <row r="23" spans="2:4" x14ac:dyDescent="0.3">
      <c r="B23" s="432" t="s">
        <v>83</v>
      </c>
      <c r="C23" s="433">
        <v>12751385</v>
      </c>
    </row>
    <row r="24" spans="2:4" x14ac:dyDescent="0.3">
      <c r="B24" s="432" t="s">
        <v>1805</v>
      </c>
      <c r="C24" s="433">
        <v>225247</v>
      </c>
    </row>
    <row r="25" spans="2:4" x14ac:dyDescent="0.3">
      <c r="B25" s="432" t="s">
        <v>2727</v>
      </c>
      <c r="C25" s="433">
        <v>95077688108.503098</v>
      </c>
      <c r="D25" s="429"/>
    </row>
    <row r="26" spans="2:4" x14ac:dyDescent="0.3">
      <c r="B26" s="434" t="s">
        <v>1399</v>
      </c>
      <c r="C26" s="435">
        <f>SUM(C6:C25)</f>
        <v>769655937127.81311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70FED-BB8B-458A-A54C-ED9B32BC2711}">
  <dimension ref="B2:D93"/>
  <sheetViews>
    <sheetView showGridLines="0" zoomScale="85" zoomScaleNormal="85" workbookViewId="0">
      <selection activeCell="C1" sqref="C1"/>
    </sheetView>
  </sheetViews>
  <sheetFormatPr baseColWidth="10" defaultColWidth="11.44140625" defaultRowHeight="14.4" x14ac:dyDescent="0.3"/>
  <cols>
    <col min="2" max="2" width="48.44140625" customWidth="1"/>
    <col min="3" max="3" width="27.44140625" bestFit="1" customWidth="1"/>
    <col min="4" max="4" width="12.6640625" bestFit="1" customWidth="1"/>
  </cols>
  <sheetData>
    <row r="2" spans="2:4" ht="16.2" x14ac:dyDescent="0.35">
      <c r="B2" s="428" t="s">
        <v>2670</v>
      </c>
    </row>
    <row r="4" spans="2:4" x14ac:dyDescent="0.3">
      <c r="B4" s="430" t="s">
        <v>82</v>
      </c>
      <c r="C4" s="431" t="s">
        <v>1744</v>
      </c>
    </row>
    <row r="5" spans="2:4" x14ac:dyDescent="0.3">
      <c r="B5" s="432" t="s">
        <v>48</v>
      </c>
      <c r="C5" s="433">
        <v>916948728.99000001</v>
      </c>
      <c r="D5" s="429"/>
    </row>
    <row r="6" spans="2:4" x14ac:dyDescent="0.3">
      <c r="B6" s="432" t="s">
        <v>51</v>
      </c>
      <c r="C6" s="433">
        <v>58776331</v>
      </c>
    </row>
    <row r="7" spans="2:4" x14ac:dyDescent="0.3">
      <c r="B7" s="432" t="s">
        <v>54</v>
      </c>
      <c r="C7" s="433">
        <v>39480028</v>
      </c>
    </row>
    <row r="8" spans="2:4" x14ac:dyDescent="0.3">
      <c r="B8" s="432" t="s">
        <v>90</v>
      </c>
      <c r="C8" s="433">
        <v>24811252.75</v>
      </c>
    </row>
    <row r="9" spans="2:4" x14ac:dyDescent="0.3">
      <c r="B9" s="432" t="s">
        <v>1806</v>
      </c>
      <c r="C9" s="433">
        <v>12000000</v>
      </c>
    </row>
    <row r="10" spans="2:4" x14ac:dyDescent="0.3">
      <c r="B10" s="432" t="s">
        <v>1807</v>
      </c>
      <c r="C10" s="433">
        <v>9579883</v>
      </c>
    </row>
    <row r="11" spans="2:4" x14ac:dyDescent="0.3">
      <c r="B11" s="432" t="s">
        <v>1808</v>
      </c>
      <c r="C11" s="433">
        <v>8000000</v>
      </c>
    </row>
    <row r="12" spans="2:4" x14ac:dyDescent="0.3">
      <c r="B12" s="432" t="s">
        <v>1809</v>
      </c>
      <c r="C12" s="433">
        <v>7280000</v>
      </c>
    </row>
    <row r="13" spans="2:4" x14ac:dyDescent="0.3">
      <c r="B13" s="432" t="s">
        <v>1810</v>
      </c>
      <c r="C13" s="433">
        <v>5113000</v>
      </c>
    </row>
    <row r="14" spans="2:4" x14ac:dyDescent="0.3">
      <c r="B14" s="432" t="s">
        <v>1811</v>
      </c>
      <c r="C14" s="433">
        <v>4097380</v>
      </c>
    </row>
    <row r="15" spans="2:4" x14ac:dyDescent="0.3">
      <c r="B15" s="432" t="s">
        <v>1812</v>
      </c>
      <c r="C15" s="433">
        <v>4000000</v>
      </c>
    </row>
    <row r="16" spans="2:4" x14ac:dyDescent="0.3">
      <c r="B16" s="432" t="s">
        <v>1813</v>
      </c>
      <c r="C16" s="433">
        <v>3217963</v>
      </c>
    </row>
    <row r="17" spans="2:3" x14ac:dyDescent="0.3">
      <c r="B17" s="432" t="s">
        <v>1814</v>
      </c>
      <c r="C17" s="433">
        <v>3180000</v>
      </c>
    </row>
    <row r="18" spans="2:3" x14ac:dyDescent="0.3">
      <c r="B18" s="432" t="s">
        <v>1815</v>
      </c>
      <c r="C18" s="433">
        <v>3000000</v>
      </c>
    </row>
    <row r="19" spans="2:3" x14ac:dyDescent="0.3">
      <c r="B19" s="432" t="s">
        <v>1816</v>
      </c>
      <c r="C19" s="433">
        <v>3000000</v>
      </c>
    </row>
    <row r="20" spans="2:3" x14ac:dyDescent="0.3">
      <c r="B20" s="432" t="s">
        <v>1817</v>
      </c>
      <c r="C20" s="433">
        <v>3000000</v>
      </c>
    </row>
    <row r="21" spans="2:3" x14ac:dyDescent="0.3">
      <c r="B21" s="432" t="s">
        <v>1818</v>
      </c>
      <c r="C21" s="433">
        <v>3000000</v>
      </c>
    </row>
    <row r="22" spans="2:3" x14ac:dyDescent="0.3">
      <c r="B22" s="432" t="s">
        <v>1819</v>
      </c>
      <c r="C22" s="433">
        <v>3000000</v>
      </c>
    </row>
    <row r="23" spans="2:3" x14ac:dyDescent="0.3">
      <c r="B23" s="432" t="s">
        <v>1820</v>
      </c>
      <c r="C23" s="433">
        <v>3000000</v>
      </c>
    </row>
    <row r="24" spans="2:3" x14ac:dyDescent="0.3">
      <c r="B24" s="432" t="s">
        <v>1821</v>
      </c>
      <c r="C24" s="433">
        <v>3000000</v>
      </c>
    </row>
    <row r="25" spans="2:3" x14ac:dyDescent="0.3">
      <c r="B25" s="432" t="s">
        <v>1822</v>
      </c>
      <c r="C25" s="433">
        <v>3000000</v>
      </c>
    </row>
    <row r="26" spans="2:3" x14ac:dyDescent="0.3">
      <c r="B26" s="432" t="s">
        <v>1823</v>
      </c>
      <c r="C26" s="433">
        <v>3000000</v>
      </c>
    </row>
    <row r="27" spans="2:3" x14ac:dyDescent="0.3">
      <c r="B27" s="432" t="s">
        <v>1824</v>
      </c>
      <c r="C27" s="433">
        <v>2642000</v>
      </c>
    </row>
    <row r="28" spans="2:3" x14ac:dyDescent="0.3">
      <c r="B28" s="432" t="s">
        <v>93</v>
      </c>
      <c r="C28" s="433">
        <v>2629019</v>
      </c>
    </row>
    <row r="29" spans="2:3" x14ac:dyDescent="0.3">
      <c r="B29" s="432" t="s">
        <v>94</v>
      </c>
      <c r="C29" s="433">
        <v>2182130</v>
      </c>
    </row>
    <row r="30" spans="2:3" x14ac:dyDescent="0.3">
      <c r="B30" s="432" t="s">
        <v>1825</v>
      </c>
      <c r="C30" s="433">
        <v>2180000</v>
      </c>
    </row>
    <row r="31" spans="2:3" x14ac:dyDescent="0.3">
      <c r="B31" s="432" t="s">
        <v>1826</v>
      </c>
      <c r="C31" s="433">
        <v>2070000</v>
      </c>
    </row>
    <row r="32" spans="2:3" x14ac:dyDescent="0.3">
      <c r="B32" s="432" t="s">
        <v>1827</v>
      </c>
      <c r="C32" s="433">
        <v>2000000</v>
      </c>
    </row>
    <row r="33" spans="2:3" x14ac:dyDescent="0.3">
      <c r="B33" s="432" t="s">
        <v>1828</v>
      </c>
      <c r="C33" s="433">
        <v>2000000</v>
      </c>
    </row>
    <row r="34" spans="2:3" x14ac:dyDescent="0.3">
      <c r="B34" s="432" t="s">
        <v>1829</v>
      </c>
      <c r="C34" s="433">
        <v>2000000</v>
      </c>
    </row>
    <row r="35" spans="2:3" x14ac:dyDescent="0.3">
      <c r="B35" s="432" t="s">
        <v>1830</v>
      </c>
      <c r="C35" s="433">
        <v>1600482</v>
      </c>
    </row>
    <row r="36" spans="2:3" x14ac:dyDescent="0.3">
      <c r="B36" s="432" t="s">
        <v>1831</v>
      </c>
      <c r="C36" s="433">
        <v>1280000</v>
      </c>
    </row>
    <row r="37" spans="2:3" x14ac:dyDescent="0.3">
      <c r="B37" s="432" t="s">
        <v>966</v>
      </c>
      <c r="C37" s="433">
        <v>1222150</v>
      </c>
    </row>
    <row r="38" spans="2:3" x14ac:dyDescent="0.3">
      <c r="B38" s="432" t="s">
        <v>1832</v>
      </c>
      <c r="C38" s="433">
        <v>1000000</v>
      </c>
    </row>
    <row r="39" spans="2:3" x14ac:dyDescent="0.3">
      <c r="B39" s="432" t="s">
        <v>1833</v>
      </c>
      <c r="C39" s="433">
        <v>1000000</v>
      </c>
    </row>
    <row r="40" spans="2:3" x14ac:dyDescent="0.3">
      <c r="B40" s="432" t="s">
        <v>1834</v>
      </c>
      <c r="C40" s="433">
        <v>1000000</v>
      </c>
    </row>
    <row r="41" spans="2:3" x14ac:dyDescent="0.3">
      <c r="B41" s="432" t="s">
        <v>95</v>
      </c>
      <c r="C41" s="433">
        <v>956368.02</v>
      </c>
    </row>
    <row r="42" spans="2:3" x14ac:dyDescent="0.3">
      <c r="B42" s="432" t="s">
        <v>1835</v>
      </c>
      <c r="C42" s="433">
        <v>694602</v>
      </c>
    </row>
    <row r="43" spans="2:3" x14ac:dyDescent="0.3">
      <c r="B43" s="432" t="s">
        <v>1836</v>
      </c>
      <c r="C43" s="433">
        <v>666000</v>
      </c>
    </row>
    <row r="44" spans="2:3" x14ac:dyDescent="0.3">
      <c r="B44" s="432" t="s">
        <v>1837</v>
      </c>
      <c r="C44" s="433">
        <v>661500</v>
      </c>
    </row>
    <row r="45" spans="2:3" x14ac:dyDescent="0.3">
      <c r="B45" s="432" t="s">
        <v>1838</v>
      </c>
      <c r="C45" s="433">
        <v>350000</v>
      </c>
    </row>
    <row r="46" spans="2:3" x14ac:dyDescent="0.3">
      <c r="B46" s="432" t="s">
        <v>1839</v>
      </c>
      <c r="C46" s="433">
        <v>303500</v>
      </c>
    </row>
    <row r="47" spans="2:3" x14ac:dyDescent="0.3">
      <c r="B47" s="432" t="s">
        <v>1840</v>
      </c>
      <c r="C47" s="433">
        <v>300000</v>
      </c>
    </row>
    <row r="48" spans="2:3" x14ac:dyDescent="0.3">
      <c r="B48" s="432" t="s">
        <v>1841</v>
      </c>
      <c r="C48" s="433">
        <v>300000</v>
      </c>
    </row>
    <row r="49" spans="2:3" x14ac:dyDescent="0.3">
      <c r="B49" s="432" t="s">
        <v>1842</v>
      </c>
      <c r="C49" s="433">
        <v>250000</v>
      </c>
    </row>
    <row r="50" spans="2:3" x14ac:dyDescent="0.3">
      <c r="B50" s="432" t="s">
        <v>1843</v>
      </c>
      <c r="C50" s="433">
        <v>200000</v>
      </c>
    </row>
    <row r="51" spans="2:3" x14ac:dyDescent="0.3">
      <c r="B51" s="432" t="s">
        <v>1844</v>
      </c>
      <c r="C51" s="433">
        <v>200000</v>
      </c>
    </row>
    <row r="52" spans="2:3" x14ac:dyDescent="0.3">
      <c r="B52" s="432" t="s">
        <v>1845</v>
      </c>
      <c r="C52" s="433">
        <v>150000</v>
      </c>
    </row>
    <row r="53" spans="2:3" x14ac:dyDescent="0.3">
      <c r="B53" s="432" t="s">
        <v>1846</v>
      </c>
      <c r="C53" s="433">
        <v>150000</v>
      </c>
    </row>
    <row r="54" spans="2:3" x14ac:dyDescent="0.3">
      <c r="B54" s="432" t="s">
        <v>1847</v>
      </c>
      <c r="C54" s="433">
        <v>125000</v>
      </c>
    </row>
    <row r="55" spans="2:3" x14ac:dyDescent="0.3">
      <c r="B55" s="432" t="s">
        <v>1848</v>
      </c>
      <c r="C55" s="433">
        <v>115000</v>
      </c>
    </row>
    <row r="56" spans="2:3" x14ac:dyDescent="0.3">
      <c r="B56" s="432" t="s">
        <v>1849</v>
      </c>
      <c r="C56" s="433">
        <v>115000</v>
      </c>
    </row>
    <row r="57" spans="2:3" x14ac:dyDescent="0.3">
      <c r="B57" s="432" t="s">
        <v>1850</v>
      </c>
      <c r="C57" s="433">
        <v>100000</v>
      </c>
    </row>
    <row r="58" spans="2:3" x14ac:dyDescent="0.3">
      <c r="B58" s="432" t="s">
        <v>1851</v>
      </c>
      <c r="C58" s="433">
        <v>100000</v>
      </c>
    </row>
    <row r="59" spans="2:3" x14ac:dyDescent="0.3">
      <c r="B59" s="432" t="s">
        <v>1852</v>
      </c>
      <c r="C59" s="433">
        <v>100000</v>
      </c>
    </row>
    <row r="60" spans="2:3" x14ac:dyDescent="0.3">
      <c r="B60" s="432" t="s">
        <v>1853</v>
      </c>
      <c r="C60" s="433">
        <v>100000</v>
      </c>
    </row>
    <row r="61" spans="2:3" x14ac:dyDescent="0.3">
      <c r="B61" s="432" t="s">
        <v>1854</v>
      </c>
      <c r="C61" s="433">
        <v>100000</v>
      </c>
    </row>
    <row r="62" spans="2:3" x14ac:dyDescent="0.3">
      <c r="B62" s="432" t="s">
        <v>1855</v>
      </c>
      <c r="C62" s="433">
        <v>100000</v>
      </c>
    </row>
    <row r="63" spans="2:3" x14ac:dyDescent="0.3">
      <c r="B63" s="432" t="s">
        <v>1856</v>
      </c>
      <c r="C63" s="433">
        <v>100000</v>
      </c>
    </row>
    <row r="64" spans="2:3" x14ac:dyDescent="0.3">
      <c r="B64" s="432" t="s">
        <v>1857</v>
      </c>
      <c r="C64" s="433">
        <v>100000</v>
      </c>
    </row>
    <row r="65" spans="2:3" x14ac:dyDescent="0.3">
      <c r="B65" s="432" t="s">
        <v>1858</v>
      </c>
      <c r="C65" s="433">
        <v>100000</v>
      </c>
    </row>
    <row r="66" spans="2:3" x14ac:dyDescent="0.3">
      <c r="B66" s="432" t="s">
        <v>1859</v>
      </c>
      <c r="C66" s="433">
        <v>100000</v>
      </c>
    </row>
    <row r="67" spans="2:3" x14ac:dyDescent="0.3">
      <c r="B67" s="432" t="s">
        <v>1860</v>
      </c>
      <c r="C67" s="433">
        <v>100000</v>
      </c>
    </row>
    <row r="68" spans="2:3" x14ac:dyDescent="0.3">
      <c r="B68" s="432" t="s">
        <v>1861</v>
      </c>
      <c r="C68" s="433">
        <v>100000</v>
      </c>
    </row>
    <row r="69" spans="2:3" x14ac:dyDescent="0.3">
      <c r="B69" s="432" t="s">
        <v>1862</v>
      </c>
      <c r="C69" s="433">
        <v>100000</v>
      </c>
    </row>
    <row r="70" spans="2:3" x14ac:dyDescent="0.3">
      <c r="B70" s="432" t="s">
        <v>1863</v>
      </c>
      <c r="C70" s="433">
        <v>49000</v>
      </c>
    </row>
    <row r="71" spans="2:3" x14ac:dyDescent="0.3">
      <c r="B71" s="432" t="s">
        <v>1864</v>
      </c>
      <c r="C71" s="433">
        <v>35000</v>
      </c>
    </row>
    <row r="72" spans="2:3" x14ac:dyDescent="0.3">
      <c r="B72" s="432" t="s">
        <v>1865</v>
      </c>
      <c r="C72" s="433">
        <v>25000</v>
      </c>
    </row>
    <row r="73" spans="2:3" x14ac:dyDescent="0.3">
      <c r="B73" s="432" t="s">
        <v>1866</v>
      </c>
      <c r="C73" s="433">
        <v>20000</v>
      </c>
    </row>
    <row r="74" spans="2:3" x14ac:dyDescent="0.3">
      <c r="B74" s="432" t="s">
        <v>1867</v>
      </c>
      <c r="C74" s="433">
        <v>15000</v>
      </c>
    </row>
    <row r="75" spans="2:3" x14ac:dyDescent="0.3">
      <c r="B75" s="432" t="s">
        <v>1868</v>
      </c>
      <c r="C75" s="433">
        <v>15000</v>
      </c>
    </row>
    <row r="76" spans="2:3" x14ac:dyDescent="0.3">
      <c r="B76" s="432" t="s">
        <v>1869</v>
      </c>
      <c r="C76" s="433">
        <v>10000</v>
      </c>
    </row>
    <row r="77" spans="2:3" x14ac:dyDescent="0.3">
      <c r="B77" s="432" t="s">
        <v>1870</v>
      </c>
      <c r="C77" s="433">
        <v>10000</v>
      </c>
    </row>
    <row r="78" spans="2:3" x14ac:dyDescent="0.3">
      <c r="B78" s="432" t="s">
        <v>1871</v>
      </c>
      <c r="C78" s="433">
        <v>10000</v>
      </c>
    </row>
    <row r="79" spans="2:3" x14ac:dyDescent="0.3">
      <c r="B79" s="432" t="s">
        <v>1872</v>
      </c>
      <c r="C79" s="433">
        <v>10000</v>
      </c>
    </row>
    <row r="80" spans="2:3" x14ac:dyDescent="0.3">
      <c r="B80" s="432" t="s">
        <v>1873</v>
      </c>
      <c r="C80" s="433">
        <v>10000</v>
      </c>
    </row>
    <row r="81" spans="2:3" x14ac:dyDescent="0.3">
      <c r="B81" s="432" t="s">
        <v>1874</v>
      </c>
      <c r="C81" s="433">
        <v>10000</v>
      </c>
    </row>
    <row r="82" spans="2:3" x14ac:dyDescent="0.3">
      <c r="B82" s="432" t="s">
        <v>1875</v>
      </c>
      <c r="C82" s="433">
        <v>10000</v>
      </c>
    </row>
    <row r="83" spans="2:3" x14ac:dyDescent="0.3">
      <c r="B83" s="432" t="s">
        <v>1876</v>
      </c>
      <c r="C83" s="433">
        <v>10000</v>
      </c>
    </row>
    <row r="84" spans="2:3" x14ac:dyDescent="0.3">
      <c r="B84" s="432" t="s">
        <v>1877</v>
      </c>
      <c r="C84" s="433">
        <v>10000</v>
      </c>
    </row>
    <row r="85" spans="2:3" x14ac:dyDescent="0.3">
      <c r="B85" s="432" t="s">
        <v>1878</v>
      </c>
      <c r="C85" s="433">
        <v>10000</v>
      </c>
    </row>
    <row r="86" spans="2:3" x14ac:dyDescent="0.3">
      <c r="B86" s="432" t="s">
        <v>1879</v>
      </c>
      <c r="C86" s="433">
        <v>10000</v>
      </c>
    </row>
    <row r="87" spans="2:3" x14ac:dyDescent="0.3">
      <c r="B87" s="432" t="s">
        <v>1880</v>
      </c>
      <c r="C87" s="433">
        <v>10000</v>
      </c>
    </row>
    <row r="88" spans="2:3" x14ac:dyDescent="0.3">
      <c r="B88" s="432" t="s">
        <v>1881</v>
      </c>
      <c r="C88" s="433">
        <v>10000</v>
      </c>
    </row>
    <row r="89" spans="2:3" x14ac:dyDescent="0.3">
      <c r="B89" s="432" t="s">
        <v>1882</v>
      </c>
      <c r="C89" s="433">
        <v>10000</v>
      </c>
    </row>
    <row r="90" spans="2:3" x14ac:dyDescent="0.3">
      <c r="B90" s="432" t="s">
        <v>1883</v>
      </c>
      <c r="C90" s="433">
        <v>10000</v>
      </c>
    </row>
    <row r="91" spans="2:3" x14ac:dyDescent="0.3">
      <c r="B91" s="432" t="s">
        <v>1884</v>
      </c>
      <c r="C91" s="433">
        <v>10000</v>
      </c>
    </row>
    <row r="92" spans="2:3" x14ac:dyDescent="0.3">
      <c r="B92" s="432" t="s">
        <v>1885</v>
      </c>
      <c r="C92" s="433">
        <v>10000</v>
      </c>
    </row>
    <row r="93" spans="2:3" x14ac:dyDescent="0.3">
      <c r="B93" s="434" t="s">
        <v>1399</v>
      </c>
      <c r="C93" s="435">
        <f>SUM(C5:C92)</f>
        <v>1155456317.76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04787-3D64-4FBA-AC88-03A8916515B3}">
  <dimension ref="B2:C62"/>
  <sheetViews>
    <sheetView showGridLines="0" zoomScale="85" zoomScaleNormal="85" workbookViewId="0">
      <selection activeCell="C1" sqref="C1"/>
    </sheetView>
  </sheetViews>
  <sheetFormatPr baseColWidth="10" defaultColWidth="11.44140625" defaultRowHeight="14.4" x14ac:dyDescent="0.3"/>
  <cols>
    <col min="2" max="2" width="75.6640625" bestFit="1" customWidth="1"/>
    <col min="3" max="3" width="19.5546875" bestFit="1" customWidth="1"/>
  </cols>
  <sheetData>
    <row r="2" spans="2:3" ht="16.2" x14ac:dyDescent="0.35">
      <c r="B2" s="428" t="s">
        <v>2671</v>
      </c>
    </row>
    <row r="4" spans="2:3" x14ac:dyDescent="0.3">
      <c r="B4" s="430" t="s">
        <v>82</v>
      </c>
      <c r="C4" s="431" t="s">
        <v>1744</v>
      </c>
    </row>
    <row r="5" spans="2:3" x14ac:dyDescent="0.3">
      <c r="B5" s="432" t="s">
        <v>64</v>
      </c>
      <c r="C5" s="433">
        <v>3752950679</v>
      </c>
    </row>
    <row r="6" spans="2:3" x14ac:dyDescent="0.3">
      <c r="B6" s="432" t="s">
        <v>74</v>
      </c>
      <c r="C6" s="433">
        <v>2977750582.8600001</v>
      </c>
    </row>
    <row r="7" spans="2:3" x14ac:dyDescent="0.3">
      <c r="B7" s="432" t="s">
        <v>69</v>
      </c>
      <c r="C7" s="433">
        <v>2908209263</v>
      </c>
    </row>
    <row r="8" spans="2:3" x14ac:dyDescent="0.3">
      <c r="B8" s="432" t="s">
        <v>58</v>
      </c>
      <c r="C8" s="433">
        <v>1974144911</v>
      </c>
    </row>
    <row r="9" spans="2:3" x14ac:dyDescent="0.3">
      <c r="B9" s="432" t="s">
        <v>77</v>
      </c>
      <c r="C9" s="433">
        <v>1158012515</v>
      </c>
    </row>
    <row r="10" spans="2:3" x14ac:dyDescent="0.3">
      <c r="B10" s="432" t="s">
        <v>66</v>
      </c>
      <c r="C10" s="433">
        <v>1121075617</v>
      </c>
    </row>
    <row r="11" spans="2:3" x14ac:dyDescent="0.3">
      <c r="B11" s="432" t="s">
        <v>73</v>
      </c>
      <c r="C11" s="433">
        <v>1116726739.9990001</v>
      </c>
    </row>
    <row r="12" spans="2:3" x14ac:dyDescent="0.3">
      <c r="B12" s="432" t="s">
        <v>72</v>
      </c>
      <c r="C12" s="433">
        <v>934808616</v>
      </c>
    </row>
    <row r="13" spans="2:3" x14ac:dyDescent="0.3">
      <c r="B13" s="432" t="s">
        <v>142</v>
      </c>
      <c r="C13" s="433">
        <v>547217292</v>
      </c>
    </row>
    <row r="14" spans="2:3" x14ac:dyDescent="0.3">
      <c r="B14" s="432" t="s">
        <v>98</v>
      </c>
      <c r="C14" s="433">
        <v>440788370</v>
      </c>
    </row>
    <row r="15" spans="2:3" x14ac:dyDescent="0.3">
      <c r="B15" s="432" t="s">
        <v>99</v>
      </c>
      <c r="C15" s="433">
        <v>388327485</v>
      </c>
    </row>
    <row r="16" spans="2:3" x14ac:dyDescent="0.3">
      <c r="B16" s="432" t="s">
        <v>103</v>
      </c>
      <c r="C16" s="433">
        <v>236580738</v>
      </c>
    </row>
    <row r="17" spans="2:3" x14ac:dyDescent="0.3">
      <c r="B17" s="432" t="s">
        <v>101</v>
      </c>
      <c r="C17" s="433">
        <v>223719641</v>
      </c>
    </row>
    <row r="18" spans="2:3" x14ac:dyDescent="0.3">
      <c r="B18" s="432" t="s">
        <v>104</v>
      </c>
      <c r="C18" s="433">
        <v>120244449</v>
      </c>
    </row>
    <row r="19" spans="2:3" x14ac:dyDescent="0.3">
      <c r="B19" s="432" t="s">
        <v>106</v>
      </c>
      <c r="C19" s="433">
        <v>119858163.98999999</v>
      </c>
    </row>
    <row r="20" spans="2:3" x14ac:dyDescent="0.3">
      <c r="B20" s="432" t="s">
        <v>102</v>
      </c>
      <c r="C20" s="433">
        <v>115911411</v>
      </c>
    </row>
    <row r="21" spans="2:3" x14ac:dyDescent="0.3">
      <c r="B21" s="432" t="s">
        <v>112</v>
      </c>
      <c r="C21" s="433">
        <v>112261036</v>
      </c>
    </row>
    <row r="22" spans="2:3" x14ac:dyDescent="0.3">
      <c r="B22" s="432" t="s">
        <v>109</v>
      </c>
      <c r="C22" s="433">
        <v>92862065</v>
      </c>
    </row>
    <row r="23" spans="2:3" x14ac:dyDescent="0.3">
      <c r="B23" s="432" t="s">
        <v>115</v>
      </c>
      <c r="C23" s="433">
        <v>68261334</v>
      </c>
    </row>
    <row r="24" spans="2:3" x14ac:dyDescent="0.3">
      <c r="B24" s="432" t="s">
        <v>108</v>
      </c>
      <c r="C24" s="433">
        <v>66391875</v>
      </c>
    </row>
    <row r="25" spans="2:3" x14ac:dyDescent="0.3">
      <c r="B25" s="432" t="s">
        <v>114</v>
      </c>
      <c r="C25" s="433">
        <v>64657744</v>
      </c>
    </row>
    <row r="26" spans="2:3" x14ac:dyDescent="0.3">
      <c r="B26" s="432" t="s">
        <v>113</v>
      </c>
      <c r="C26" s="433">
        <v>51575653</v>
      </c>
    </row>
    <row r="27" spans="2:3" x14ac:dyDescent="0.3">
      <c r="B27" s="432" t="s">
        <v>120</v>
      </c>
      <c r="C27" s="433">
        <v>50000000</v>
      </c>
    </row>
    <row r="28" spans="2:3" x14ac:dyDescent="0.3">
      <c r="B28" s="432" t="s">
        <v>111</v>
      </c>
      <c r="C28" s="433">
        <v>46999338</v>
      </c>
    </row>
    <row r="29" spans="2:3" x14ac:dyDescent="0.3">
      <c r="B29" s="432" t="s">
        <v>61</v>
      </c>
      <c r="C29" s="433">
        <v>43231038.017999999</v>
      </c>
    </row>
    <row r="30" spans="2:3" x14ac:dyDescent="0.3">
      <c r="B30" s="432" t="s">
        <v>132</v>
      </c>
      <c r="C30" s="433">
        <v>40231499</v>
      </c>
    </row>
    <row r="31" spans="2:3" x14ac:dyDescent="0.3">
      <c r="B31" s="432" t="s">
        <v>110</v>
      </c>
      <c r="C31" s="433">
        <v>37037798</v>
      </c>
    </row>
    <row r="32" spans="2:3" x14ac:dyDescent="0.3">
      <c r="B32" s="432" t="s">
        <v>124</v>
      </c>
      <c r="C32" s="433">
        <v>33262435</v>
      </c>
    </row>
    <row r="33" spans="2:3" x14ac:dyDescent="0.3">
      <c r="B33" s="432" t="s">
        <v>105</v>
      </c>
      <c r="C33" s="433">
        <v>31500000</v>
      </c>
    </row>
    <row r="34" spans="2:3" x14ac:dyDescent="0.3">
      <c r="B34" s="432" t="s">
        <v>126</v>
      </c>
      <c r="C34" s="433">
        <v>29710414</v>
      </c>
    </row>
    <row r="35" spans="2:3" x14ac:dyDescent="0.3">
      <c r="B35" s="432" t="s">
        <v>131</v>
      </c>
      <c r="C35" s="433">
        <v>21500000</v>
      </c>
    </row>
    <row r="36" spans="2:3" x14ac:dyDescent="0.3">
      <c r="B36" s="432" t="s">
        <v>1888</v>
      </c>
      <c r="C36" s="433">
        <v>15836729</v>
      </c>
    </row>
    <row r="37" spans="2:3" x14ac:dyDescent="0.3">
      <c r="B37" s="432" t="s">
        <v>151</v>
      </c>
      <c r="C37" s="433">
        <v>14940633</v>
      </c>
    </row>
    <row r="38" spans="2:3" x14ac:dyDescent="0.3">
      <c r="B38" s="432" t="s">
        <v>123</v>
      </c>
      <c r="C38" s="433">
        <v>14000000</v>
      </c>
    </row>
    <row r="39" spans="2:3" x14ac:dyDescent="0.3">
      <c r="B39" s="432" t="s">
        <v>137</v>
      </c>
      <c r="C39" s="433">
        <v>10600020</v>
      </c>
    </row>
    <row r="40" spans="2:3" x14ac:dyDescent="0.3">
      <c r="B40" s="432" t="s">
        <v>128</v>
      </c>
      <c r="C40" s="433">
        <v>9682007</v>
      </c>
    </row>
    <row r="41" spans="2:3" x14ac:dyDescent="0.3">
      <c r="B41" s="432" t="s">
        <v>159</v>
      </c>
      <c r="C41" s="433">
        <v>9402873</v>
      </c>
    </row>
    <row r="42" spans="2:3" x14ac:dyDescent="0.3">
      <c r="B42" s="432" t="s">
        <v>133</v>
      </c>
      <c r="C42" s="433">
        <v>7952663</v>
      </c>
    </row>
    <row r="43" spans="2:3" x14ac:dyDescent="0.3">
      <c r="B43" s="432" t="s">
        <v>145</v>
      </c>
      <c r="C43" s="433">
        <v>7500000</v>
      </c>
    </row>
    <row r="44" spans="2:3" x14ac:dyDescent="0.3">
      <c r="B44" s="432" t="s">
        <v>147</v>
      </c>
      <c r="C44" s="433">
        <v>7400000</v>
      </c>
    </row>
    <row r="45" spans="2:3" x14ac:dyDescent="0.3">
      <c r="B45" s="432" t="s">
        <v>136</v>
      </c>
      <c r="C45" s="433">
        <v>6938374</v>
      </c>
    </row>
    <row r="46" spans="2:3" x14ac:dyDescent="0.3">
      <c r="B46" s="432" t="s">
        <v>1889</v>
      </c>
      <c r="C46" s="433">
        <v>6406476</v>
      </c>
    </row>
    <row r="47" spans="2:3" x14ac:dyDescent="0.3">
      <c r="B47" s="432" t="s">
        <v>141</v>
      </c>
      <c r="C47" s="433">
        <v>6070500</v>
      </c>
    </row>
    <row r="48" spans="2:3" x14ac:dyDescent="0.3">
      <c r="B48" s="432" t="s">
        <v>150</v>
      </c>
      <c r="C48" s="433">
        <v>5000000</v>
      </c>
    </row>
    <row r="49" spans="2:3" x14ac:dyDescent="0.3">
      <c r="B49" s="432" t="s">
        <v>118</v>
      </c>
      <c r="C49" s="433">
        <v>5000000</v>
      </c>
    </row>
    <row r="50" spans="2:3" x14ac:dyDescent="0.3">
      <c r="B50" s="432" t="s">
        <v>144</v>
      </c>
      <c r="C50" s="433">
        <v>4785168</v>
      </c>
    </row>
    <row r="51" spans="2:3" x14ac:dyDescent="0.3">
      <c r="B51" s="432" t="s">
        <v>169</v>
      </c>
      <c r="C51" s="433">
        <v>4350453</v>
      </c>
    </row>
    <row r="52" spans="2:3" x14ac:dyDescent="0.3">
      <c r="B52" s="432" t="s">
        <v>107</v>
      </c>
      <c r="C52" s="433">
        <v>1823982</v>
      </c>
    </row>
    <row r="53" spans="2:3" x14ac:dyDescent="0.3">
      <c r="B53" s="432" t="s">
        <v>156</v>
      </c>
      <c r="C53" s="433">
        <v>1050000</v>
      </c>
    </row>
    <row r="54" spans="2:3" x14ac:dyDescent="0.3">
      <c r="B54" s="432" t="s">
        <v>158</v>
      </c>
      <c r="C54" s="433">
        <v>850000</v>
      </c>
    </row>
    <row r="55" spans="2:3" x14ac:dyDescent="0.3">
      <c r="B55" s="432" t="s">
        <v>164</v>
      </c>
      <c r="C55" s="433">
        <v>812105</v>
      </c>
    </row>
    <row r="56" spans="2:3" x14ac:dyDescent="0.3">
      <c r="B56" s="432" t="s">
        <v>161</v>
      </c>
      <c r="C56" s="433">
        <v>662078</v>
      </c>
    </row>
    <row r="57" spans="2:3" x14ac:dyDescent="0.3">
      <c r="B57" s="432" t="s">
        <v>163</v>
      </c>
      <c r="C57" s="433">
        <v>384950</v>
      </c>
    </row>
    <row r="58" spans="2:3" x14ac:dyDescent="0.3">
      <c r="B58" s="432" t="s">
        <v>166</v>
      </c>
      <c r="C58" s="433">
        <v>300000</v>
      </c>
    </row>
    <row r="59" spans="2:3" x14ac:dyDescent="0.3">
      <c r="B59" s="432" t="s">
        <v>2728</v>
      </c>
      <c r="C59" s="433">
        <v>204500</v>
      </c>
    </row>
    <row r="60" spans="2:3" x14ac:dyDescent="0.3">
      <c r="B60" s="432" t="s">
        <v>171</v>
      </c>
      <c r="C60" s="433">
        <v>80000</v>
      </c>
    </row>
    <row r="61" spans="2:3" x14ac:dyDescent="0.3">
      <c r="B61" s="432" t="s">
        <v>143</v>
      </c>
      <c r="C61" s="433">
        <v>68186</v>
      </c>
    </row>
    <row r="62" spans="2:3" x14ac:dyDescent="0.3">
      <c r="B62" s="434" t="s">
        <v>1399</v>
      </c>
      <c r="C62" s="435">
        <f>SUM(C5:C61)</f>
        <v>19067910399.867004</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44753-CADF-4E2F-8B51-CCF65592E078}">
  <dimension ref="B2:C42"/>
  <sheetViews>
    <sheetView showGridLines="0" zoomScale="85" zoomScaleNormal="85" workbookViewId="0">
      <selection activeCell="G11" sqref="G11"/>
    </sheetView>
  </sheetViews>
  <sheetFormatPr baseColWidth="10" defaultColWidth="11.44140625" defaultRowHeight="14.4" x14ac:dyDescent="0.3"/>
  <cols>
    <col min="2" max="2" width="60.109375" customWidth="1"/>
    <col min="3" max="3" width="20.6640625" bestFit="1" customWidth="1"/>
  </cols>
  <sheetData>
    <row r="2" spans="2:3" ht="16.2" x14ac:dyDescent="0.35">
      <c r="B2" s="428" t="s">
        <v>2672</v>
      </c>
    </row>
    <row r="5" spans="2:3" x14ac:dyDescent="0.3">
      <c r="B5" s="430" t="s">
        <v>1890</v>
      </c>
      <c r="C5" s="431" t="s">
        <v>1744</v>
      </c>
    </row>
    <row r="6" spans="2:3" x14ac:dyDescent="0.3">
      <c r="B6" s="432" t="s">
        <v>1891</v>
      </c>
      <c r="C6" s="433">
        <v>420135354748.922</v>
      </c>
    </row>
    <row r="7" spans="2:3" x14ac:dyDescent="0.3">
      <c r="B7" s="432" t="s">
        <v>1892</v>
      </c>
      <c r="C7" s="433">
        <v>86935494765.503098</v>
      </c>
    </row>
    <row r="8" spans="2:3" x14ac:dyDescent="0.3">
      <c r="B8" s="432" t="s">
        <v>1894</v>
      </c>
      <c r="C8" s="433">
        <v>54316449001</v>
      </c>
    </row>
    <row r="9" spans="2:3" x14ac:dyDescent="0.3">
      <c r="B9" s="432" t="s">
        <v>1893</v>
      </c>
      <c r="C9" s="433">
        <v>45621744000</v>
      </c>
    </row>
    <row r="10" spans="2:3" x14ac:dyDescent="0.3">
      <c r="B10" s="432" t="s">
        <v>1895</v>
      </c>
      <c r="C10" s="433">
        <v>32781417081</v>
      </c>
    </row>
    <row r="11" spans="2:3" x14ac:dyDescent="0.3">
      <c r="B11" s="432" t="s">
        <v>1896</v>
      </c>
      <c r="C11" s="433">
        <v>29593644945</v>
      </c>
    </row>
    <row r="12" spans="2:3" x14ac:dyDescent="0.3">
      <c r="B12" s="432" t="s">
        <v>1897</v>
      </c>
      <c r="C12" s="433">
        <v>26068354714</v>
      </c>
    </row>
    <row r="13" spans="2:3" x14ac:dyDescent="0.3">
      <c r="B13" s="432" t="s">
        <v>1898</v>
      </c>
      <c r="C13" s="433">
        <v>23670388875.73</v>
      </c>
    </row>
    <row r="14" spans="2:3" x14ac:dyDescent="0.3">
      <c r="B14" s="432" t="s">
        <v>1899</v>
      </c>
      <c r="C14" s="433">
        <v>11787521514</v>
      </c>
    </row>
    <row r="15" spans="2:3" x14ac:dyDescent="0.3">
      <c r="B15" s="432" t="s">
        <v>1900</v>
      </c>
      <c r="C15" s="433">
        <v>8441526109.9799995</v>
      </c>
    </row>
    <row r="16" spans="2:3" x14ac:dyDescent="0.3">
      <c r="B16" s="432" t="s">
        <v>1901</v>
      </c>
      <c r="C16" s="433">
        <v>8142193343</v>
      </c>
    </row>
    <row r="17" spans="2:3" x14ac:dyDescent="0.3">
      <c r="B17" s="432" t="s">
        <v>1902</v>
      </c>
      <c r="C17" s="433">
        <v>5373184584</v>
      </c>
    </row>
    <row r="18" spans="2:3" x14ac:dyDescent="0.3">
      <c r="B18" s="432" t="s">
        <v>1905</v>
      </c>
      <c r="C18" s="433">
        <v>5331020151</v>
      </c>
    </row>
    <row r="19" spans="2:3" x14ac:dyDescent="0.3">
      <c r="B19" s="432" t="s">
        <v>1903</v>
      </c>
      <c r="C19" s="433">
        <v>4458069487</v>
      </c>
    </row>
    <row r="20" spans="2:3" x14ac:dyDescent="0.3">
      <c r="B20" s="432" t="s">
        <v>1904</v>
      </c>
      <c r="C20" s="433">
        <v>1880917442</v>
      </c>
    </row>
    <row r="21" spans="2:3" x14ac:dyDescent="0.3">
      <c r="B21" s="432" t="s">
        <v>1906</v>
      </c>
      <c r="C21" s="433">
        <v>1451993464.6580002</v>
      </c>
    </row>
    <row r="22" spans="2:3" x14ac:dyDescent="0.3">
      <c r="B22" s="432" t="s">
        <v>1907</v>
      </c>
      <c r="C22" s="433">
        <v>981544078</v>
      </c>
    </row>
    <row r="23" spans="2:3" x14ac:dyDescent="0.3">
      <c r="B23" s="432" t="s">
        <v>1908</v>
      </c>
      <c r="C23" s="433">
        <v>923503950</v>
      </c>
    </row>
    <row r="24" spans="2:3" x14ac:dyDescent="0.3">
      <c r="B24" s="432" t="s">
        <v>1909</v>
      </c>
      <c r="C24" s="433">
        <v>535004090</v>
      </c>
    </row>
    <row r="25" spans="2:3" x14ac:dyDescent="0.3">
      <c r="B25" s="432" t="s">
        <v>1910</v>
      </c>
      <c r="C25" s="433">
        <v>529971636</v>
      </c>
    </row>
    <row r="26" spans="2:3" x14ac:dyDescent="0.3">
      <c r="B26" s="432" t="s">
        <v>1911</v>
      </c>
      <c r="C26" s="433">
        <v>250000000</v>
      </c>
    </row>
    <row r="27" spans="2:3" x14ac:dyDescent="0.3">
      <c r="B27" s="432" t="s">
        <v>1912</v>
      </c>
      <c r="C27" s="433">
        <v>183027958</v>
      </c>
    </row>
    <row r="28" spans="2:3" x14ac:dyDescent="0.3">
      <c r="B28" s="432" t="s">
        <v>1913</v>
      </c>
      <c r="C28" s="433">
        <v>59397589</v>
      </c>
    </row>
    <row r="29" spans="2:3" x14ac:dyDescent="0.3">
      <c r="B29" s="432" t="s">
        <v>1914</v>
      </c>
      <c r="C29" s="433">
        <v>54534982</v>
      </c>
    </row>
    <row r="30" spans="2:3" x14ac:dyDescent="0.3">
      <c r="B30" s="432" t="s">
        <v>1915</v>
      </c>
      <c r="C30" s="433">
        <v>44668922</v>
      </c>
    </row>
    <row r="31" spans="2:3" x14ac:dyDescent="0.3">
      <c r="B31" s="432" t="s">
        <v>1916</v>
      </c>
      <c r="C31" s="433">
        <v>26600000</v>
      </c>
    </row>
    <row r="32" spans="2:3" x14ac:dyDescent="0.3">
      <c r="B32" s="432" t="s">
        <v>1917</v>
      </c>
      <c r="C32" s="433">
        <v>20122862.02</v>
      </c>
    </row>
    <row r="33" spans="2:3" x14ac:dyDescent="0.3">
      <c r="B33" s="432" t="s">
        <v>1918</v>
      </c>
      <c r="C33" s="433">
        <v>17752739</v>
      </c>
    </row>
    <row r="34" spans="2:3" x14ac:dyDescent="0.3">
      <c r="B34" s="432" t="s">
        <v>1919</v>
      </c>
      <c r="C34" s="433">
        <v>16850309</v>
      </c>
    </row>
    <row r="35" spans="2:3" x14ac:dyDescent="0.3">
      <c r="B35" s="432" t="s">
        <v>1920</v>
      </c>
      <c r="C35" s="433">
        <v>7455132</v>
      </c>
    </row>
    <row r="36" spans="2:3" x14ac:dyDescent="0.3">
      <c r="B36" s="432" t="s">
        <v>1921</v>
      </c>
      <c r="C36" s="433">
        <v>6971225</v>
      </c>
    </row>
    <row r="37" spans="2:3" x14ac:dyDescent="0.3">
      <c r="B37" s="432" t="s">
        <v>1922</v>
      </c>
      <c r="C37" s="433">
        <v>3375147</v>
      </c>
    </row>
    <row r="38" spans="2:3" x14ac:dyDescent="0.3">
      <c r="B38" s="432" t="s">
        <v>1923</v>
      </c>
      <c r="C38" s="433">
        <v>2673191</v>
      </c>
    </row>
    <row r="39" spans="2:3" x14ac:dyDescent="0.3">
      <c r="B39" s="432" t="s">
        <v>1924</v>
      </c>
      <c r="C39" s="433">
        <v>2192400</v>
      </c>
    </row>
    <row r="40" spans="2:3" x14ac:dyDescent="0.3">
      <c r="B40" s="432" t="s">
        <v>1925</v>
      </c>
      <c r="C40" s="433">
        <v>776000</v>
      </c>
    </row>
    <row r="41" spans="2:3" x14ac:dyDescent="0.3">
      <c r="B41" s="432" t="s">
        <v>1926</v>
      </c>
      <c r="C41" s="433">
        <v>240691</v>
      </c>
    </row>
    <row r="42" spans="2:3" x14ac:dyDescent="0.3">
      <c r="B42" s="434" t="s">
        <v>1399</v>
      </c>
      <c r="C42" s="435">
        <f>SUM(C6:C41)</f>
        <v>769655937127.81299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21DF0-EEC3-4C5A-80ED-1A95D9A8134D}">
  <dimension ref="B2:C29"/>
  <sheetViews>
    <sheetView showGridLines="0" zoomScale="85" zoomScaleNormal="85" workbookViewId="0">
      <selection activeCell="C29" sqref="C29"/>
    </sheetView>
  </sheetViews>
  <sheetFormatPr baseColWidth="10" defaultColWidth="11.44140625" defaultRowHeight="14.4" x14ac:dyDescent="0.3"/>
  <cols>
    <col min="2" max="2" width="61" customWidth="1"/>
    <col min="3" max="3" width="19.5546875" bestFit="1" customWidth="1"/>
  </cols>
  <sheetData>
    <row r="2" spans="2:3" ht="16.2" x14ac:dyDescent="0.35">
      <c r="B2" s="428" t="s">
        <v>2673</v>
      </c>
    </row>
    <row r="4" spans="2:3" x14ac:dyDescent="0.3">
      <c r="B4" s="430" t="s">
        <v>1890</v>
      </c>
      <c r="C4" s="431" t="s">
        <v>1744</v>
      </c>
    </row>
    <row r="5" spans="2:3" x14ac:dyDescent="0.3">
      <c r="B5" s="432" t="s">
        <v>1909</v>
      </c>
      <c r="C5" s="433">
        <v>437186227</v>
      </c>
    </row>
    <row r="6" spans="2:3" x14ac:dyDescent="0.3">
      <c r="B6" s="432" t="s">
        <v>1907</v>
      </c>
      <c r="C6" s="433">
        <v>188156455</v>
      </c>
    </row>
    <row r="7" spans="2:3" x14ac:dyDescent="0.3">
      <c r="B7" s="432" t="s">
        <v>1904</v>
      </c>
      <c r="C7" s="433">
        <v>140296629</v>
      </c>
    </row>
    <row r="8" spans="2:3" x14ac:dyDescent="0.3">
      <c r="B8" s="432" t="s">
        <v>1902</v>
      </c>
      <c r="C8" s="433">
        <v>109501956</v>
      </c>
    </row>
    <row r="9" spans="2:3" x14ac:dyDescent="0.3">
      <c r="B9" s="432" t="s">
        <v>1898</v>
      </c>
      <c r="C9" s="433">
        <v>104401182.99000001</v>
      </c>
    </row>
    <row r="10" spans="2:3" x14ac:dyDescent="0.3">
      <c r="B10" s="432" t="s">
        <v>1927</v>
      </c>
      <c r="C10" s="433">
        <v>66000212</v>
      </c>
    </row>
    <row r="11" spans="2:3" x14ac:dyDescent="0.3">
      <c r="B11" s="432" t="s">
        <v>1928</v>
      </c>
      <c r="C11" s="433">
        <v>50875000</v>
      </c>
    </row>
    <row r="12" spans="2:3" x14ac:dyDescent="0.3">
      <c r="B12" s="432" t="s">
        <v>1905</v>
      </c>
      <c r="C12" s="433">
        <v>26225513.75</v>
      </c>
    </row>
    <row r="13" spans="2:3" x14ac:dyDescent="0.3">
      <c r="B13" s="432" t="s">
        <v>1900</v>
      </c>
      <c r="C13" s="433">
        <v>12240485</v>
      </c>
    </row>
    <row r="14" spans="2:3" x14ac:dyDescent="0.3">
      <c r="B14" s="432" t="s">
        <v>1910</v>
      </c>
      <c r="C14" s="433">
        <v>4900000</v>
      </c>
    </row>
    <row r="15" spans="2:3" x14ac:dyDescent="0.3">
      <c r="B15" s="432" t="s">
        <v>1929</v>
      </c>
      <c r="C15" s="433">
        <v>3629783</v>
      </c>
    </row>
    <row r="16" spans="2:3" x14ac:dyDescent="0.3">
      <c r="B16" s="432" t="s">
        <v>1930</v>
      </c>
      <c r="C16" s="433">
        <v>3249500</v>
      </c>
    </row>
    <row r="17" spans="2:3" x14ac:dyDescent="0.3">
      <c r="B17" s="432" t="s">
        <v>1906</v>
      </c>
      <c r="C17" s="433">
        <v>2702000</v>
      </c>
    </row>
    <row r="18" spans="2:3" x14ac:dyDescent="0.3">
      <c r="B18" s="432" t="s">
        <v>1912</v>
      </c>
      <c r="C18" s="433">
        <v>1975513</v>
      </c>
    </row>
    <row r="19" spans="2:3" x14ac:dyDescent="0.3">
      <c r="B19" s="432" t="s">
        <v>1923</v>
      </c>
      <c r="C19" s="433">
        <v>1263382</v>
      </c>
    </row>
    <row r="20" spans="2:3" x14ac:dyDescent="0.3">
      <c r="B20" s="432" t="s">
        <v>1931</v>
      </c>
      <c r="C20" s="433">
        <v>702479</v>
      </c>
    </row>
    <row r="21" spans="2:3" x14ac:dyDescent="0.3">
      <c r="B21" s="432" t="s">
        <v>1918</v>
      </c>
      <c r="C21" s="433">
        <v>500000</v>
      </c>
    </row>
    <row r="22" spans="2:3" x14ac:dyDescent="0.3">
      <c r="B22" s="432" t="s">
        <v>1917</v>
      </c>
      <c r="C22" s="433">
        <v>442890.02</v>
      </c>
    </row>
    <row r="23" spans="2:3" x14ac:dyDescent="0.3">
      <c r="B23" s="432" t="s">
        <v>1932</v>
      </c>
      <c r="C23" s="433">
        <v>352500</v>
      </c>
    </row>
    <row r="24" spans="2:3" x14ac:dyDescent="0.3">
      <c r="B24" s="432" t="s">
        <v>1921</v>
      </c>
      <c r="C24" s="433">
        <v>283710</v>
      </c>
    </row>
    <row r="25" spans="2:3" x14ac:dyDescent="0.3">
      <c r="B25" s="432" t="s">
        <v>1933</v>
      </c>
      <c r="C25" s="433">
        <v>250000</v>
      </c>
    </row>
    <row r="26" spans="2:3" x14ac:dyDescent="0.3">
      <c r="B26" s="432" t="s">
        <v>1934</v>
      </c>
      <c r="C26" s="433">
        <v>210000</v>
      </c>
    </row>
    <row r="27" spans="2:3" x14ac:dyDescent="0.3">
      <c r="B27" s="432" t="s">
        <v>1919</v>
      </c>
      <c r="C27" s="433">
        <v>90900</v>
      </c>
    </row>
    <row r="28" spans="2:3" x14ac:dyDescent="0.3">
      <c r="B28" s="432" t="s">
        <v>1925</v>
      </c>
      <c r="C28" s="433">
        <v>20000</v>
      </c>
    </row>
    <row r="29" spans="2:3" x14ac:dyDescent="0.3">
      <c r="B29" s="434" t="s">
        <v>1399</v>
      </c>
      <c r="C29" s="435">
        <f>SUM(C5:C28)</f>
        <v>1155456317.76</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3F124-B661-4C48-A2B2-81FAB4F73E39}">
  <dimension ref="B2:D32"/>
  <sheetViews>
    <sheetView showGridLines="0" zoomScale="85" zoomScaleNormal="85" workbookViewId="0">
      <selection activeCell="C32" sqref="C32"/>
    </sheetView>
  </sheetViews>
  <sheetFormatPr baseColWidth="10" defaultColWidth="11.44140625" defaultRowHeight="14.4" x14ac:dyDescent="0.3"/>
  <cols>
    <col min="2" max="2" width="52.6640625" customWidth="1"/>
    <col min="3" max="3" width="27.44140625" bestFit="1" customWidth="1"/>
  </cols>
  <sheetData>
    <row r="2" spans="2:3" ht="16.2" x14ac:dyDescent="0.35">
      <c r="B2" s="428" t="s">
        <v>2674</v>
      </c>
    </row>
    <row r="4" spans="2:3" x14ac:dyDescent="0.3">
      <c r="B4" s="430" t="s">
        <v>1890</v>
      </c>
      <c r="C4" s="431" t="s">
        <v>1744</v>
      </c>
    </row>
    <row r="5" spans="2:3" x14ac:dyDescent="0.3">
      <c r="B5" s="432" t="s">
        <v>1935</v>
      </c>
      <c r="C5" s="433">
        <v>6079275886</v>
      </c>
    </row>
    <row r="6" spans="2:3" x14ac:dyDescent="0.3">
      <c r="B6" s="432" t="s">
        <v>1936</v>
      </c>
      <c r="C6" s="433">
        <v>2714134196</v>
      </c>
    </row>
    <row r="7" spans="2:3" x14ac:dyDescent="0.3">
      <c r="B7" s="432" t="s">
        <v>1909</v>
      </c>
      <c r="C7" s="433">
        <v>2312307966</v>
      </c>
    </row>
    <row r="8" spans="2:3" x14ac:dyDescent="0.3">
      <c r="B8" s="432" t="s">
        <v>1923</v>
      </c>
      <c r="C8" s="433">
        <v>1935147102</v>
      </c>
    </row>
    <row r="9" spans="2:3" x14ac:dyDescent="0.3">
      <c r="B9" s="432" t="s">
        <v>1929</v>
      </c>
      <c r="C9" s="433">
        <v>1588043609</v>
      </c>
    </row>
    <row r="10" spans="2:3" x14ac:dyDescent="0.3">
      <c r="B10" s="432" t="s">
        <v>1898</v>
      </c>
      <c r="C10" s="433">
        <v>1005593271.967</v>
      </c>
    </row>
    <row r="11" spans="2:3" x14ac:dyDescent="0.3">
      <c r="B11" s="432" t="s">
        <v>1937</v>
      </c>
      <c r="C11" s="433">
        <v>979756561</v>
      </c>
    </row>
    <row r="12" spans="2:3" x14ac:dyDescent="0.3">
      <c r="B12" s="432" t="s">
        <v>1915</v>
      </c>
      <c r="C12" s="433">
        <v>446627502</v>
      </c>
    </row>
    <row r="13" spans="2:3" x14ac:dyDescent="0.3">
      <c r="B13" s="432" t="s">
        <v>1918</v>
      </c>
      <c r="C13" s="433">
        <v>388883660</v>
      </c>
    </row>
    <row r="14" spans="2:3" x14ac:dyDescent="0.3">
      <c r="B14" s="432" t="s">
        <v>1926</v>
      </c>
      <c r="C14" s="433">
        <v>376330731</v>
      </c>
    </row>
    <row r="15" spans="2:3" x14ac:dyDescent="0.3">
      <c r="B15" s="432" t="s">
        <v>1902</v>
      </c>
      <c r="C15" s="433">
        <v>282750984</v>
      </c>
    </row>
    <row r="16" spans="2:3" x14ac:dyDescent="0.3">
      <c r="B16" s="432" t="s">
        <v>1938</v>
      </c>
      <c r="C16" s="433">
        <v>262532080</v>
      </c>
    </row>
    <row r="17" spans="2:4" x14ac:dyDescent="0.3">
      <c r="B17" s="432" t="s">
        <v>1939</v>
      </c>
      <c r="C17" s="433">
        <v>154086282</v>
      </c>
    </row>
    <row r="18" spans="2:4" x14ac:dyDescent="0.3">
      <c r="B18" s="432" t="s">
        <v>1900</v>
      </c>
      <c r="C18" s="433">
        <v>118153539.99000001</v>
      </c>
    </row>
    <row r="19" spans="2:4" x14ac:dyDescent="0.3">
      <c r="B19" s="432" t="s">
        <v>1912</v>
      </c>
      <c r="C19" s="433">
        <v>113276192.93000001</v>
      </c>
    </row>
    <row r="20" spans="2:4" x14ac:dyDescent="0.3">
      <c r="B20" s="432" t="s">
        <v>1907</v>
      </c>
      <c r="C20" s="433">
        <v>91071196</v>
      </c>
    </row>
    <row r="21" spans="2:4" x14ac:dyDescent="0.3">
      <c r="B21" s="432" t="s">
        <v>1906</v>
      </c>
      <c r="C21" s="433">
        <v>70835757</v>
      </c>
      <c r="D21" s="429"/>
    </row>
    <row r="22" spans="2:4" x14ac:dyDescent="0.3">
      <c r="B22" s="432" t="s">
        <v>1919</v>
      </c>
      <c r="C22" s="433">
        <v>37798521.969999999</v>
      </c>
    </row>
    <row r="23" spans="2:4" x14ac:dyDescent="0.3">
      <c r="B23" s="432" t="s">
        <v>1940</v>
      </c>
      <c r="C23" s="433">
        <v>31497877</v>
      </c>
    </row>
    <row r="24" spans="2:4" x14ac:dyDescent="0.3">
      <c r="B24" s="432" t="s">
        <v>1917</v>
      </c>
      <c r="C24" s="433">
        <v>26795089.009999998</v>
      </c>
    </row>
    <row r="25" spans="2:4" x14ac:dyDescent="0.3">
      <c r="B25" s="432" t="s">
        <v>1905</v>
      </c>
      <c r="C25" s="433">
        <v>23600000</v>
      </c>
    </row>
    <row r="26" spans="2:4" x14ac:dyDescent="0.3">
      <c r="B26" s="432" t="s">
        <v>1931</v>
      </c>
      <c r="C26" s="433">
        <v>14979338</v>
      </c>
    </row>
    <row r="27" spans="2:4" x14ac:dyDescent="0.3">
      <c r="B27" s="432" t="s">
        <v>1914</v>
      </c>
      <c r="C27" s="433">
        <v>13812433</v>
      </c>
    </row>
    <row r="28" spans="2:4" x14ac:dyDescent="0.3">
      <c r="B28" s="432" t="s">
        <v>1922</v>
      </c>
      <c r="C28" s="433">
        <v>230400</v>
      </c>
    </row>
    <row r="29" spans="2:4" x14ac:dyDescent="0.3">
      <c r="B29" s="432" t="s">
        <v>1925</v>
      </c>
      <c r="C29" s="433">
        <v>180000</v>
      </c>
    </row>
    <row r="30" spans="2:4" x14ac:dyDescent="0.3">
      <c r="B30" s="432" t="s">
        <v>1924</v>
      </c>
      <c r="C30" s="433">
        <v>165000</v>
      </c>
    </row>
    <row r="31" spans="2:4" x14ac:dyDescent="0.3">
      <c r="B31" s="432" t="s">
        <v>1921</v>
      </c>
      <c r="C31" s="433">
        <v>45224</v>
      </c>
    </row>
    <row r="32" spans="2:4" x14ac:dyDescent="0.3">
      <c r="B32" s="434" t="s">
        <v>1399</v>
      </c>
      <c r="C32" s="435">
        <f>SUM(C5:C31)</f>
        <v>19067910399.867001</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8545E-273D-4DFF-BE47-D1BCEB9156A6}">
  <dimension ref="B2:D24"/>
  <sheetViews>
    <sheetView showGridLines="0" zoomScale="70" zoomScaleNormal="70" workbookViewId="0">
      <selection activeCell="C25" sqref="C25"/>
    </sheetView>
  </sheetViews>
  <sheetFormatPr baseColWidth="10" defaultColWidth="11.44140625" defaultRowHeight="14.4" x14ac:dyDescent="0.3"/>
  <cols>
    <col min="2" max="2" width="32.44140625" customWidth="1"/>
    <col min="3" max="3" width="18.6640625" bestFit="1" customWidth="1"/>
    <col min="4" max="4" width="12.6640625" bestFit="1" customWidth="1"/>
  </cols>
  <sheetData>
    <row r="2" spans="2:3" ht="16.2" x14ac:dyDescent="0.35">
      <c r="B2" s="428" t="s">
        <v>2675</v>
      </c>
    </row>
    <row r="4" spans="2:3" x14ac:dyDescent="0.3">
      <c r="B4" s="430" t="s">
        <v>82</v>
      </c>
      <c r="C4" s="431" t="s">
        <v>1744</v>
      </c>
    </row>
    <row r="5" spans="2:3" x14ac:dyDescent="0.3">
      <c r="B5" s="432" t="s">
        <v>1801</v>
      </c>
      <c r="C5" s="433">
        <v>335520639128</v>
      </c>
    </row>
    <row r="6" spans="2:3" x14ac:dyDescent="0.3">
      <c r="B6" s="432" t="s">
        <v>17</v>
      </c>
      <c r="C6" s="433">
        <v>114568815862.082</v>
      </c>
    </row>
    <row r="7" spans="2:3" x14ac:dyDescent="0.3">
      <c r="B7" s="432" t="s">
        <v>1803</v>
      </c>
      <c r="C7" s="433">
        <v>65033286778</v>
      </c>
    </row>
    <row r="8" spans="2:3" x14ac:dyDescent="0.3">
      <c r="B8" s="432" t="s">
        <v>1804</v>
      </c>
      <c r="C8" s="433">
        <v>31389876265.019997</v>
      </c>
    </row>
    <row r="9" spans="2:3" x14ac:dyDescent="0.3">
      <c r="B9" s="432" t="s">
        <v>24</v>
      </c>
      <c r="C9" s="433">
        <v>22260847942.760002</v>
      </c>
    </row>
    <row r="10" spans="2:3" x14ac:dyDescent="0.3">
      <c r="B10" s="432" t="s">
        <v>20</v>
      </c>
      <c r="C10" s="433">
        <v>19453183576.809998</v>
      </c>
    </row>
    <row r="11" spans="2:3" x14ac:dyDescent="0.3">
      <c r="B11" s="432" t="s">
        <v>30</v>
      </c>
      <c r="C11" s="433">
        <v>18132640565.98</v>
      </c>
    </row>
    <row r="12" spans="2:3" x14ac:dyDescent="0.3">
      <c r="B12" s="432" t="s">
        <v>1941</v>
      </c>
      <c r="C12" s="433">
        <v>4142135503</v>
      </c>
    </row>
    <row r="13" spans="2:3" x14ac:dyDescent="0.3">
      <c r="B13" s="432" t="s">
        <v>27</v>
      </c>
      <c r="C13" s="433">
        <v>2908827718.658</v>
      </c>
    </row>
    <row r="14" spans="2:3" x14ac:dyDescent="0.3">
      <c r="B14" s="432" t="s">
        <v>34</v>
      </c>
      <c r="C14" s="433">
        <v>1792610608</v>
      </c>
    </row>
    <row r="15" spans="2:3" x14ac:dyDescent="0.3">
      <c r="B15" s="432" t="s">
        <v>40</v>
      </c>
      <c r="C15" s="433">
        <v>1726508442</v>
      </c>
    </row>
    <row r="16" spans="2:3" x14ac:dyDescent="0.3">
      <c r="B16" s="432" t="s">
        <v>37</v>
      </c>
      <c r="C16" s="433">
        <v>579462052</v>
      </c>
    </row>
    <row r="17" spans="2:4" x14ac:dyDescent="0.3">
      <c r="B17" s="432" t="s">
        <v>43</v>
      </c>
      <c r="C17" s="433">
        <v>319399140</v>
      </c>
    </row>
    <row r="18" spans="2:4" x14ac:dyDescent="0.3">
      <c r="B18" s="432" t="s">
        <v>2361</v>
      </c>
      <c r="C18" s="433">
        <v>233653171</v>
      </c>
      <c r="D18" s="429"/>
    </row>
    <row r="19" spans="2:4" x14ac:dyDescent="0.3">
      <c r="B19" s="432" t="s">
        <v>86</v>
      </c>
      <c r="C19" s="433">
        <v>99010867</v>
      </c>
      <c r="D19" s="429"/>
    </row>
    <row r="20" spans="2:4" x14ac:dyDescent="0.3">
      <c r="B20" s="432" t="s">
        <v>469</v>
      </c>
      <c r="C20" s="433">
        <v>39648532</v>
      </c>
    </row>
    <row r="21" spans="2:4" x14ac:dyDescent="0.3">
      <c r="B21" s="432" t="s">
        <v>85</v>
      </c>
      <c r="C21" s="433">
        <v>38777500</v>
      </c>
    </row>
    <row r="22" spans="2:4" x14ac:dyDescent="0.3">
      <c r="B22" s="432" t="s">
        <v>83</v>
      </c>
      <c r="C22" s="433">
        <v>12751385</v>
      </c>
    </row>
    <row r="23" spans="2:4" x14ac:dyDescent="0.3">
      <c r="B23" s="432" t="s">
        <v>1805</v>
      </c>
      <c r="C23" s="433">
        <v>225247</v>
      </c>
    </row>
    <row r="24" spans="2:4" x14ac:dyDescent="0.3">
      <c r="B24" s="434" t="s">
        <v>1399</v>
      </c>
      <c r="C24" s="435">
        <f>SUM(C5:C23)</f>
        <v>618252300284.31006</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F8C6D-DE8A-4D94-9C52-08940A8354F9}">
  <dimension ref="B2:C93"/>
  <sheetViews>
    <sheetView showGridLines="0" zoomScale="70" zoomScaleNormal="70" workbookViewId="0">
      <selection activeCell="H1" sqref="H1"/>
    </sheetView>
  </sheetViews>
  <sheetFormatPr baseColWidth="10" defaultColWidth="11.44140625" defaultRowHeight="14.4" x14ac:dyDescent="0.3"/>
  <cols>
    <col min="2" max="2" width="48.21875" customWidth="1"/>
    <col min="3" max="3" width="23.109375" customWidth="1"/>
  </cols>
  <sheetData>
    <row r="2" spans="2:3" ht="16.2" x14ac:dyDescent="0.35">
      <c r="B2" s="428" t="s">
        <v>2676</v>
      </c>
    </row>
    <row r="4" spans="2:3" x14ac:dyDescent="0.3">
      <c r="B4" s="430" t="s">
        <v>82</v>
      </c>
      <c r="C4" s="431" t="s">
        <v>1744</v>
      </c>
    </row>
    <row r="5" spans="2:3" x14ac:dyDescent="0.3">
      <c r="B5" s="432" t="s">
        <v>48</v>
      </c>
      <c r="C5" s="433">
        <v>807446772.99000001</v>
      </c>
    </row>
    <row r="6" spans="2:3" x14ac:dyDescent="0.3">
      <c r="B6" s="432" t="s">
        <v>51</v>
      </c>
      <c r="C6" s="433">
        <v>58776331</v>
      </c>
    </row>
    <row r="7" spans="2:3" x14ac:dyDescent="0.3">
      <c r="B7" s="432" t="s">
        <v>54</v>
      </c>
      <c r="C7" s="433">
        <v>31701858</v>
      </c>
    </row>
    <row r="8" spans="2:3" x14ac:dyDescent="0.3">
      <c r="B8" s="432" t="s">
        <v>1806</v>
      </c>
      <c r="C8" s="433">
        <v>12000000</v>
      </c>
    </row>
    <row r="9" spans="2:3" x14ac:dyDescent="0.3">
      <c r="B9" s="432" t="s">
        <v>1807</v>
      </c>
      <c r="C9" s="433">
        <v>9579883</v>
      </c>
    </row>
    <row r="10" spans="2:3" x14ac:dyDescent="0.3">
      <c r="B10" s="432" t="s">
        <v>1808</v>
      </c>
      <c r="C10" s="433">
        <v>8000000</v>
      </c>
    </row>
    <row r="11" spans="2:3" x14ac:dyDescent="0.3">
      <c r="B11" s="432" t="s">
        <v>1809</v>
      </c>
      <c r="C11" s="433">
        <v>7280000</v>
      </c>
    </row>
    <row r="12" spans="2:3" x14ac:dyDescent="0.3">
      <c r="B12" s="432" t="s">
        <v>90</v>
      </c>
      <c r="C12" s="433">
        <v>6363909</v>
      </c>
    </row>
    <row r="13" spans="2:3" x14ac:dyDescent="0.3">
      <c r="B13" s="432" t="s">
        <v>1810</v>
      </c>
      <c r="C13" s="433">
        <v>5113000</v>
      </c>
    </row>
    <row r="14" spans="2:3" x14ac:dyDescent="0.3">
      <c r="B14" s="432" t="s">
        <v>1811</v>
      </c>
      <c r="C14" s="433">
        <v>4097380</v>
      </c>
    </row>
    <row r="15" spans="2:3" x14ac:dyDescent="0.3">
      <c r="B15" s="432" t="s">
        <v>1812</v>
      </c>
      <c r="C15" s="433">
        <v>4000000</v>
      </c>
    </row>
    <row r="16" spans="2:3" x14ac:dyDescent="0.3">
      <c r="B16" s="432" t="s">
        <v>1813</v>
      </c>
      <c r="C16" s="433">
        <v>3217963</v>
      </c>
    </row>
    <row r="17" spans="2:3" x14ac:dyDescent="0.3">
      <c r="B17" s="432" t="s">
        <v>1814</v>
      </c>
      <c r="C17" s="433">
        <v>3180000</v>
      </c>
    </row>
    <row r="18" spans="2:3" x14ac:dyDescent="0.3">
      <c r="B18" s="432" t="s">
        <v>1815</v>
      </c>
      <c r="C18" s="433">
        <v>3000000</v>
      </c>
    </row>
    <row r="19" spans="2:3" x14ac:dyDescent="0.3">
      <c r="B19" s="432" t="s">
        <v>1816</v>
      </c>
      <c r="C19" s="433">
        <v>3000000</v>
      </c>
    </row>
    <row r="20" spans="2:3" x14ac:dyDescent="0.3">
      <c r="B20" s="432" t="s">
        <v>1817</v>
      </c>
      <c r="C20" s="433">
        <v>3000000</v>
      </c>
    </row>
    <row r="21" spans="2:3" x14ac:dyDescent="0.3">
      <c r="B21" s="432" t="s">
        <v>1818</v>
      </c>
      <c r="C21" s="433">
        <v>3000000</v>
      </c>
    </row>
    <row r="22" spans="2:3" x14ac:dyDescent="0.3">
      <c r="B22" s="432" t="s">
        <v>1819</v>
      </c>
      <c r="C22" s="433">
        <v>3000000</v>
      </c>
    </row>
    <row r="23" spans="2:3" x14ac:dyDescent="0.3">
      <c r="B23" s="432" t="s">
        <v>1820</v>
      </c>
      <c r="C23" s="433">
        <v>3000000</v>
      </c>
    </row>
    <row r="24" spans="2:3" x14ac:dyDescent="0.3">
      <c r="B24" s="432" t="s">
        <v>1821</v>
      </c>
      <c r="C24" s="433">
        <v>3000000</v>
      </c>
    </row>
    <row r="25" spans="2:3" x14ac:dyDescent="0.3">
      <c r="B25" s="432" t="s">
        <v>1822</v>
      </c>
      <c r="C25" s="433">
        <v>3000000</v>
      </c>
    </row>
    <row r="26" spans="2:3" x14ac:dyDescent="0.3">
      <c r="B26" s="432" t="s">
        <v>1823</v>
      </c>
      <c r="C26" s="433">
        <v>3000000</v>
      </c>
    </row>
    <row r="27" spans="2:3" x14ac:dyDescent="0.3">
      <c r="B27" s="432" t="s">
        <v>1824</v>
      </c>
      <c r="C27" s="433">
        <v>2642000</v>
      </c>
    </row>
    <row r="28" spans="2:3" x14ac:dyDescent="0.3">
      <c r="B28" s="432" t="s">
        <v>93</v>
      </c>
      <c r="C28" s="433">
        <v>2629019</v>
      </c>
    </row>
    <row r="29" spans="2:3" x14ac:dyDescent="0.3">
      <c r="B29" s="432" t="s">
        <v>94</v>
      </c>
      <c r="C29" s="433">
        <v>2182130</v>
      </c>
    </row>
    <row r="30" spans="2:3" x14ac:dyDescent="0.3">
      <c r="B30" s="432" t="s">
        <v>1825</v>
      </c>
      <c r="C30" s="433">
        <v>2180000</v>
      </c>
    </row>
    <row r="31" spans="2:3" x14ac:dyDescent="0.3">
      <c r="B31" s="432" t="s">
        <v>1826</v>
      </c>
      <c r="C31" s="433">
        <v>2070000</v>
      </c>
    </row>
    <row r="32" spans="2:3" x14ac:dyDescent="0.3">
      <c r="B32" s="432" t="s">
        <v>1827</v>
      </c>
      <c r="C32" s="433">
        <v>2000000</v>
      </c>
    </row>
    <row r="33" spans="2:3" x14ac:dyDescent="0.3">
      <c r="B33" s="432" t="s">
        <v>1828</v>
      </c>
      <c r="C33" s="433">
        <v>2000000</v>
      </c>
    </row>
    <row r="34" spans="2:3" x14ac:dyDescent="0.3">
      <c r="B34" s="432" t="s">
        <v>1829</v>
      </c>
      <c r="C34" s="433">
        <v>2000000</v>
      </c>
    </row>
    <row r="35" spans="2:3" x14ac:dyDescent="0.3">
      <c r="B35" s="432" t="s">
        <v>1830</v>
      </c>
      <c r="C35" s="433">
        <v>1600482</v>
      </c>
    </row>
    <row r="36" spans="2:3" x14ac:dyDescent="0.3">
      <c r="B36" s="432" t="s">
        <v>1831</v>
      </c>
      <c r="C36" s="433">
        <v>1280000</v>
      </c>
    </row>
    <row r="37" spans="2:3" x14ac:dyDescent="0.3">
      <c r="B37" s="432" t="s">
        <v>966</v>
      </c>
      <c r="C37" s="433">
        <v>1222150</v>
      </c>
    </row>
    <row r="38" spans="2:3" x14ac:dyDescent="0.3">
      <c r="B38" s="432" t="s">
        <v>1832</v>
      </c>
      <c r="C38" s="433">
        <v>1000000</v>
      </c>
    </row>
    <row r="39" spans="2:3" x14ac:dyDescent="0.3">
      <c r="B39" s="432" t="s">
        <v>1833</v>
      </c>
      <c r="C39" s="433">
        <v>1000000</v>
      </c>
    </row>
    <row r="40" spans="2:3" x14ac:dyDescent="0.3">
      <c r="B40" s="432" t="s">
        <v>1834</v>
      </c>
      <c r="C40" s="433">
        <v>1000000</v>
      </c>
    </row>
    <row r="41" spans="2:3" x14ac:dyDescent="0.3">
      <c r="B41" s="432" t="s">
        <v>95</v>
      </c>
      <c r="C41" s="433">
        <v>956368.02</v>
      </c>
    </row>
    <row r="42" spans="2:3" x14ac:dyDescent="0.3">
      <c r="B42" s="432" t="s">
        <v>1835</v>
      </c>
      <c r="C42" s="433">
        <v>694602</v>
      </c>
    </row>
    <row r="43" spans="2:3" x14ac:dyDescent="0.3">
      <c r="B43" s="432" t="s">
        <v>1836</v>
      </c>
      <c r="C43" s="433">
        <v>666000</v>
      </c>
    </row>
    <row r="44" spans="2:3" x14ac:dyDescent="0.3">
      <c r="B44" s="432" t="s">
        <v>1837</v>
      </c>
      <c r="C44" s="433">
        <v>661500</v>
      </c>
    </row>
    <row r="45" spans="2:3" x14ac:dyDescent="0.3">
      <c r="B45" s="432" t="s">
        <v>1838</v>
      </c>
      <c r="C45" s="433">
        <v>350000</v>
      </c>
    </row>
    <row r="46" spans="2:3" x14ac:dyDescent="0.3">
      <c r="B46" s="432" t="s">
        <v>1839</v>
      </c>
      <c r="C46" s="433">
        <v>303500</v>
      </c>
    </row>
    <row r="47" spans="2:3" x14ac:dyDescent="0.3">
      <c r="B47" s="432" t="s">
        <v>1840</v>
      </c>
      <c r="C47" s="433">
        <v>300000</v>
      </c>
    </row>
    <row r="48" spans="2:3" x14ac:dyDescent="0.3">
      <c r="B48" s="432" t="s">
        <v>1841</v>
      </c>
      <c r="C48" s="433">
        <v>300000</v>
      </c>
    </row>
    <row r="49" spans="2:3" x14ac:dyDescent="0.3">
      <c r="B49" s="432" t="s">
        <v>1842</v>
      </c>
      <c r="C49" s="433">
        <v>250000</v>
      </c>
    </row>
    <row r="50" spans="2:3" x14ac:dyDescent="0.3">
      <c r="B50" s="432" t="s">
        <v>1843</v>
      </c>
      <c r="C50" s="433">
        <v>200000</v>
      </c>
    </row>
    <row r="51" spans="2:3" x14ac:dyDescent="0.3">
      <c r="B51" s="432" t="s">
        <v>1844</v>
      </c>
      <c r="C51" s="433">
        <v>200000</v>
      </c>
    </row>
    <row r="52" spans="2:3" x14ac:dyDescent="0.3">
      <c r="B52" s="432" t="s">
        <v>1845</v>
      </c>
      <c r="C52" s="433">
        <v>150000</v>
      </c>
    </row>
    <row r="53" spans="2:3" x14ac:dyDescent="0.3">
      <c r="B53" s="432" t="s">
        <v>1846</v>
      </c>
      <c r="C53" s="433">
        <v>150000</v>
      </c>
    </row>
    <row r="54" spans="2:3" x14ac:dyDescent="0.3">
      <c r="B54" s="432" t="s">
        <v>1847</v>
      </c>
      <c r="C54" s="433">
        <v>125000</v>
      </c>
    </row>
    <row r="55" spans="2:3" x14ac:dyDescent="0.3">
      <c r="B55" s="432" t="s">
        <v>1848</v>
      </c>
      <c r="C55" s="433">
        <v>115000</v>
      </c>
    </row>
    <row r="56" spans="2:3" x14ac:dyDescent="0.3">
      <c r="B56" s="432" t="s">
        <v>1849</v>
      </c>
      <c r="C56" s="433">
        <v>115000</v>
      </c>
    </row>
    <row r="57" spans="2:3" x14ac:dyDescent="0.3">
      <c r="B57" s="432" t="s">
        <v>1850</v>
      </c>
      <c r="C57" s="433">
        <v>100000</v>
      </c>
    </row>
    <row r="58" spans="2:3" x14ac:dyDescent="0.3">
      <c r="B58" s="432" t="s">
        <v>1851</v>
      </c>
      <c r="C58" s="433">
        <v>100000</v>
      </c>
    </row>
    <row r="59" spans="2:3" x14ac:dyDescent="0.3">
      <c r="B59" s="432" t="s">
        <v>1852</v>
      </c>
      <c r="C59" s="433">
        <v>100000</v>
      </c>
    </row>
    <row r="60" spans="2:3" x14ac:dyDescent="0.3">
      <c r="B60" s="432" t="s">
        <v>1853</v>
      </c>
      <c r="C60" s="433">
        <v>100000</v>
      </c>
    </row>
    <row r="61" spans="2:3" x14ac:dyDescent="0.3">
      <c r="B61" s="432" t="s">
        <v>1854</v>
      </c>
      <c r="C61" s="433">
        <v>100000</v>
      </c>
    </row>
    <row r="62" spans="2:3" x14ac:dyDescent="0.3">
      <c r="B62" s="432" t="s">
        <v>1855</v>
      </c>
      <c r="C62" s="433">
        <v>100000</v>
      </c>
    </row>
    <row r="63" spans="2:3" x14ac:dyDescent="0.3">
      <c r="B63" s="432" t="s">
        <v>1856</v>
      </c>
      <c r="C63" s="433">
        <v>100000</v>
      </c>
    </row>
    <row r="64" spans="2:3" x14ac:dyDescent="0.3">
      <c r="B64" s="432" t="s">
        <v>1857</v>
      </c>
      <c r="C64" s="433">
        <v>100000</v>
      </c>
    </row>
    <row r="65" spans="2:3" x14ac:dyDescent="0.3">
      <c r="B65" s="432" t="s">
        <v>1858</v>
      </c>
      <c r="C65" s="433">
        <v>100000</v>
      </c>
    </row>
    <row r="66" spans="2:3" x14ac:dyDescent="0.3">
      <c r="B66" s="432" t="s">
        <v>1859</v>
      </c>
      <c r="C66" s="433">
        <v>100000</v>
      </c>
    </row>
    <row r="67" spans="2:3" x14ac:dyDescent="0.3">
      <c r="B67" s="432" t="s">
        <v>1860</v>
      </c>
      <c r="C67" s="433">
        <v>100000</v>
      </c>
    </row>
    <row r="68" spans="2:3" x14ac:dyDescent="0.3">
      <c r="B68" s="432" t="s">
        <v>1861</v>
      </c>
      <c r="C68" s="433">
        <v>100000</v>
      </c>
    </row>
    <row r="69" spans="2:3" x14ac:dyDescent="0.3">
      <c r="B69" s="432" t="s">
        <v>1862</v>
      </c>
      <c r="C69" s="433">
        <v>100000</v>
      </c>
    </row>
    <row r="70" spans="2:3" x14ac:dyDescent="0.3">
      <c r="B70" s="432" t="s">
        <v>1863</v>
      </c>
      <c r="C70" s="433">
        <v>49000</v>
      </c>
    </row>
    <row r="71" spans="2:3" x14ac:dyDescent="0.3">
      <c r="B71" s="432" t="s">
        <v>1864</v>
      </c>
      <c r="C71" s="433">
        <v>35000</v>
      </c>
    </row>
    <row r="72" spans="2:3" x14ac:dyDescent="0.3">
      <c r="B72" s="432" t="s">
        <v>1865</v>
      </c>
      <c r="C72" s="433">
        <v>25000</v>
      </c>
    </row>
    <row r="73" spans="2:3" x14ac:dyDescent="0.3">
      <c r="B73" s="432" t="s">
        <v>1866</v>
      </c>
      <c r="C73" s="433">
        <v>20000</v>
      </c>
    </row>
    <row r="74" spans="2:3" x14ac:dyDescent="0.3">
      <c r="B74" s="432" t="s">
        <v>1867</v>
      </c>
      <c r="C74" s="433">
        <v>15000</v>
      </c>
    </row>
    <row r="75" spans="2:3" x14ac:dyDescent="0.3">
      <c r="B75" s="432" t="s">
        <v>1868</v>
      </c>
      <c r="C75" s="433">
        <v>15000</v>
      </c>
    </row>
    <row r="76" spans="2:3" x14ac:dyDescent="0.3">
      <c r="B76" s="432" t="s">
        <v>1869</v>
      </c>
      <c r="C76" s="433">
        <v>10000</v>
      </c>
    </row>
    <row r="77" spans="2:3" x14ac:dyDescent="0.3">
      <c r="B77" s="432" t="s">
        <v>1870</v>
      </c>
      <c r="C77" s="433">
        <v>10000</v>
      </c>
    </row>
    <row r="78" spans="2:3" x14ac:dyDescent="0.3">
      <c r="B78" s="432" t="s">
        <v>1871</v>
      </c>
      <c r="C78" s="433">
        <v>10000</v>
      </c>
    </row>
    <row r="79" spans="2:3" x14ac:dyDescent="0.3">
      <c r="B79" s="432" t="s">
        <v>1872</v>
      </c>
      <c r="C79" s="433">
        <v>10000</v>
      </c>
    </row>
    <row r="80" spans="2:3" x14ac:dyDescent="0.3">
      <c r="B80" s="432" t="s">
        <v>1873</v>
      </c>
      <c r="C80" s="433">
        <v>10000</v>
      </c>
    </row>
    <row r="81" spans="2:3" x14ac:dyDescent="0.3">
      <c r="B81" s="432" t="s">
        <v>1874</v>
      </c>
      <c r="C81" s="433">
        <v>10000</v>
      </c>
    </row>
    <row r="82" spans="2:3" x14ac:dyDescent="0.3">
      <c r="B82" s="432" t="s">
        <v>1875</v>
      </c>
      <c r="C82" s="433">
        <v>10000</v>
      </c>
    </row>
    <row r="83" spans="2:3" x14ac:dyDescent="0.3">
      <c r="B83" s="432" t="s">
        <v>1876</v>
      </c>
      <c r="C83" s="433">
        <v>10000</v>
      </c>
    </row>
    <row r="84" spans="2:3" x14ac:dyDescent="0.3">
      <c r="B84" s="432" t="s">
        <v>1877</v>
      </c>
      <c r="C84" s="433">
        <v>10000</v>
      </c>
    </row>
    <row r="85" spans="2:3" x14ac:dyDescent="0.3">
      <c r="B85" s="432" t="s">
        <v>1878</v>
      </c>
      <c r="C85" s="433">
        <v>10000</v>
      </c>
    </row>
    <row r="86" spans="2:3" x14ac:dyDescent="0.3">
      <c r="B86" s="432" t="s">
        <v>1879</v>
      </c>
      <c r="C86" s="433">
        <v>10000</v>
      </c>
    </row>
    <row r="87" spans="2:3" x14ac:dyDescent="0.3">
      <c r="B87" s="432" t="s">
        <v>1880</v>
      </c>
      <c r="C87" s="433">
        <v>10000</v>
      </c>
    </row>
    <row r="88" spans="2:3" x14ac:dyDescent="0.3">
      <c r="B88" s="432" t="s">
        <v>1881</v>
      </c>
      <c r="C88" s="433">
        <v>10000</v>
      </c>
    </row>
    <row r="89" spans="2:3" x14ac:dyDescent="0.3">
      <c r="B89" s="432" t="s">
        <v>1882</v>
      </c>
      <c r="C89" s="433">
        <v>10000</v>
      </c>
    </row>
    <row r="90" spans="2:3" x14ac:dyDescent="0.3">
      <c r="B90" s="432" t="s">
        <v>1883</v>
      </c>
      <c r="C90" s="433">
        <v>10000</v>
      </c>
    </row>
    <row r="91" spans="2:3" x14ac:dyDescent="0.3">
      <c r="B91" s="432" t="s">
        <v>1884</v>
      </c>
      <c r="C91" s="433">
        <v>10000</v>
      </c>
    </row>
    <row r="92" spans="2:3" x14ac:dyDescent="0.3">
      <c r="B92" s="432" t="s">
        <v>1885</v>
      </c>
      <c r="C92" s="433">
        <v>10000</v>
      </c>
    </row>
    <row r="93" spans="2:3" x14ac:dyDescent="0.3">
      <c r="B93" s="434" t="s">
        <v>1399</v>
      </c>
      <c r="C93" s="435">
        <f>SUM(C5:C92)</f>
        <v>1019728848.01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96"/>
  <sheetViews>
    <sheetView zoomScale="85" zoomScaleNormal="85" workbookViewId="0">
      <selection activeCell="B1" sqref="B1"/>
    </sheetView>
  </sheetViews>
  <sheetFormatPr baseColWidth="10" defaultColWidth="11.5546875" defaultRowHeight="13.2" x14ac:dyDescent="0.3"/>
  <cols>
    <col min="1" max="1" width="5.6640625" style="9" customWidth="1"/>
    <col min="2" max="2" width="4.33203125" style="11" customWidth="1"/>
    <col min="3" max="3" width="57.33203125" style="9" bestFit="1" customWidth="1"/>
    <col min="4" max="16384" width="11.5546875" style="9"/>
  </cols>
  <sheetData>
    <row r="1" spans="2:3" ht="16.2" x14ac:dyDescent="0.3">
      <c r="B1" s="380" t="s">
        <v>1</v>
      </c>
    </row>
    <row r="3" spans="2:3" x14ac:dyDescent="0.3">
      <c r="B3" s="5" t="s">
        <v>4</v>
      </c>
      <c r="C3" s="5" t="s">
        <v>82</v>
      </c>
    </row>
    <row r="4" spans="2:3" x14ac:dyDescent="0.3">
      <c r="B4" s="744" t="s">
        <v>10</v>
      </c>
      <c r="C4" s="744"/>
    </row>
    <row r="5" spans="2:3" x14ac:dyDescent="0.3">
      <c r="B5" s="12">
        <v>1</v>
      </c>
      <c r="C5" s="8" t="s">
        <v>83</v>
      </c>
    </row>
    <row r="6" spans="2:3" x14ac:dyDescent="0.3">
      <c r="B6" s="12">
        <v>2</v>
      </c>
      <c r="C6" s="8" t="s">
        <v>84</v>
      </c>
    </row>
    <row r="7" spans="2:3" x14ac:dyDescent="0.3">
      <c r="B7" s="12">
        <v>3</v>
      </c>
      <c r="C7" s="8" t="s">
        <v>85</v>
      </c>
    </row>
    <row r="8" spans="2:3" x14ac:dyDescent="0.3">
      <c r="B8" s="12">
        <v>4</v>
      </c>
      <c r="C8" s="8" t="s">
        <v>86</v>
      </c>
    </row>
    <row r="9" spans="2:3" x14ac:dyDescent="0.3">
      <c r="B9" s="12">
        <v>5</v>
      </c>
      <c r="C9" s="8" t="s">
        <v>87</v>
      </c>
    </row>
    <row r="10" spans="2:3" x14ac:dyDescent="0.3">
      <c r="B10" s="745" t="s">
        <v>47</v>
      </c>
      <c r="C10" s="745"/>
    </row>
    <row r="11" spans="2:3" x14ac:dyDescent="0.3">
      <c r="B11" s="12">
        <v>1</v>
      </c>
      <c r="C11" s="8" t="s">
        <v>88</v>
      </c>
    </row>
    <row r="12" spans="2:3" x14ac:dyDescent="0.3">
      <c r="B12" s="12">
        <v>2</v>
      </c>
      <c r="C12" s="8" t="s">
        <v>89</v>
      </c>
    </row>
    <row r="13" spans="2:3" x14ac:dyDescent="0.3">
      <c r="B13" s="12">
        <v>3</v>
      </c>
      <c r="C13" s="8" t="s">
        <v>91</v>
      </c>
    </row>
    <row r="14" spans="2:3" x14ac:dyDescent="0.3">
      <c r="B14" s="12">
        <v>4</v>
      </c>
      <c r="C14" s="8" t="s">
        <v>92</v>
      </c>
    </row>
    <row r="15" spans="2:3" x14ac:dyDescent="0.3">
      <c r="B15" s="12">
        <v>5</v>
      </c>
      <c r="C15" s="8" t="s">
        <v>93</v>
      </c>
    </row>
    <row r="16" spans="2:3" x14ac:dyDescent="0.3">
      <c r="B16" s="12">
        <v>6</v>
      </c>
      <c r="C16" s="8" t="s">
        <v>94</v>
      </c>
    </row>
    <row r="17" spans="2:3" x14ac:dyDescent="0.3">
      <c r="B17" s="12">
        <v>7</v>
      </c>
      <c r="C17" s="8" t="s">
        <v>95</v>
      </c>
    </row>
    <row r="18" spans="2:3" x14ac:dyDescent="0.3">
      <c r="B18" s="12">
        <v>8</v>
      </c>
      <c r="C18" s="8" t="s">
        <v>96</v>
      </c>
    </row>
    <row r="19" spans="2:3" x14ac:dyDescent="0.3">
      <c r="B19" s="12">
        <v>9</v>
      </c>
      <c r="C19" s="8" t="s">
        <v>97</v>
      </c>
    </row>
    <row r="20" spans="2:3" x14ac:dyDescent="0.3">
      <c r="B20" s="745" t="s">
        <v>57</v>
      </c>
      <c r="C20" s="745"/>
    </row>
    <row r="21" spans="2:3" x14ac:dyDescent="0.3">
      <c r="B21" s="12">
        <v>1</v>
      </c>
      <c r="C21" s="8" t="s">
        <v>98</v>
      </c>
    </row>
    <row r="22" spans="2:3" x14ac:dyDescent="0.3">
      <c r="B22" s="12">
        <v>2</v>
      </c>
      <c r="C22" s="8" t="s">
        <v>99</v>
      </c>
    </row>
    <row r="23" spans="2:3" x14ac:dyDescent="0.3">
      <c r="B23" s="12">
        <v>3</v>
      </c>
      <c r="C23" s="8" t="s">
        <v>100</v>
      </c>
    </row>
    <row r="24" spans="2:3" x14ac:dyDescent="0.3">
      <c r="B24" s="12">
        <v>4</v>
      </c>
      <c r="C24" s="8" t="s">
        <v>101</v>
      </c>
    </row>
    <row r="25" spans="2:3" x14ac:dyDescent="0.3">
      <c r="B25" s="12">
        <v>5</v>
      </c>
      <c r="C25" s="8" t="s">
        <v>102</v>
      </c>
    </row>
    <row r="26" spans="2:3" x14ac:dyDescent="0.3">
      <c r="B26" s="12">
        <v>6</v>
      </c>
      <c r="C26" s="8" t="s">
        <v>103</v>
      </c>
    </row>
    <row r="27" spans="2:3" x14ac:dyDescent="0.3">
      <c r="B27" s="12">
        <v>7</v>
      </c>
      <c r="C27" s="8" t="s">
        <v>104</v>
      </c>
    </row>
    <row r="28" spans="2:3" x14ac:dyDescent="0.3">
      <c r="B28" s="12">
        <v>8</v>
      </c>
      <c r="C28" s="8" t="s">
        <v>105</v>
      </c>
    </row>
    <row r="29" spans="2:3" x14ac:dyDescent="0.3">
      <c r="B29" s="12">
        <v>9</v>
      </c>
      <c r="C29" s="8" t="s">
        <v>106</v>
      </c>
    </row>
    <row r="30" spans="2:3" x14ac:dyDescent="0.3">
      <c r="B30" s="12">
        <v>10</v>
      </c>
      <c r="C30" s="8" t="s">
        <v>107</v>
      </c>
    </row>
    <row r="31" spans="2:3" x14ac:dyDescent="0.3">
      <c r="B31" s="12">
        <v>11</v>
      </c>
      <c r="C31" s="8" t="s">
        <v>108</v>
      </c>
    </row>
    <row r="32" spans="2:3" x14ac:dyDescent="0.3">
      <c r="B32" s="12">
        <v>12</v>
      </c>
      <c r="C32" s="8" t="s">
        <v>109</v>
      </c>
    </row>
    <row r="33" spans="2:3" x14ac:dyDescent="0.3">
      <c r="B33" s="12">
        <v>13</v>
      </c>
      <c r="C33" s="8" t="s">
        <v>110</v>
      </c>
    </row>
    <row r="34" spans="2:3" x14ac:dyDescent="0.3">
      <c r="B34" s="12">
        <v>14</v>
      </c>
      <c r="C34" s="8" t="s">
        <v>111</v>
      </c>
    </row>
    <row r="35" spans="2:3" x14ac:dyDescent="0.3">
      <c r="B35" s="12">
        <v>15</v>
      </c>
      <c r="C35" s="8" t="s">
        <v>112</v>
      </c>
    </row>
    <row r="36" spans="2:3" x14ac:dyDescent="0.3">
      <c r="B36" s="12">
        <v>16</v>
      </c>
      <c r="C36" s="8" t="s">
        <v>113</v>
      </c>
    </row>
    <row r="37" spans="2:3" x14ac:dyDescent="0.3">
      <c r="B37" s="12">
        <v>17</v>
      </c>
      <c r="C37" s="8" t="s">
        <v>114</v>
      </c>
    </row>
    <row r="38" spans="2:3" x14ac:dyDescent="0.3">
      <c r="B38" s="12">
        <v>18</v>
      </c>
      <c r="C38" s="8" t="s">
        <v>115</v>
      </c>
    </row>
    <row r="39" spans="2:3" x14ac:dyDescent="0.3">
      <c r="B39" s="12">
        <v>19</v>
      </c>
      <c r="C39" s="8" t="s">
        <v>116</v>
      </c>
    </row>
    <row r="40" spans="2:3" x14ac:dyDescent="0.3">
      <c r="B40" s="12">
        <v>20</v>
      </c>
      <c r="C40" s="8" t="s">
        <v>117</v>
      </c>
    </row>
    <row r="41" spans="2:3" x14ac:dyDescent="0.3">
      <c r="B41" s="12">
        <v>21</v>
      </c>
      <c r="C41" s="8" t="s">
        <v>118</v>
      </c>
    </row>
    <row r="42" spans="2:3" x14ac:dyDescent="0.3">
      <c r="B42" s="12">
        <v>22</v>
      </c>
      <c r="C42" s="8" t="s">
        <v>119</v>
      </c>
    </row>
    <row r="43" spans="2:3" x14ac:dyDescent="0.3">
      <c r="B43" s="12">
        <v>23</v>
      </c>
      <c r="C43" s="8" t="s">
        <v>120</v>
      </c>
    </row>
    <row r="44" spans="2:3" x14ac:dyDescent="0.3">
      <c r="B44" s="12">
        <v>24</v>
      </c>
      <c r="C44" s="8" t="s">
        <v>121</v>
      </c>
    </row>
    <row r="45" spans="2:3" x14ac:dyDescent="0.3">
      <c r="B45" s="12">
        <v>25</v>
      </c>
      <c r="C45" s="8" t="s">
        <v>122</v>
      </c>
    </row>
    <row r="46" spans="2:3" x14ac:dyDescent="0.3">
      <c r="B46" s="12">
        <v>26</v>
      </c>
      <c r="C46" s="8" t="s">
        <v>123</v>
      </c>
    </row>
    <row r="47" spans="2:3" x14ac:dyDescent="0.3">
      <c r="B47" s="12">
        <v>27</v>
      </c>
      <c r="C47" s="8" t="s">
        <v>124</v>
      </c>
    </row>
    <row r="48" spans="2:3" x14ac:dyDescent="0.3">
      <c r="B48" s="12">
        <v>28</v>
      </c>
      <c r="C48" s="8" t="s">
        <v>125</v>
      </c>
    </row>
    <row r="49" spans="2:3" x14ac:dyDescent="0.3">
      <c r="B49" s="12">
        <v>29</v>
      </c>
      <c r="C49" s="8" t="s">
        <v>126</v>
      </c>
    </row>
    <row r="50" spans="2:3" x14ac:dyDescent="0.3">
      <c r="B50" s="12">
        <v>30</v>
      </c>
      <c r="C50" s="8" t="s">
        <v>127</v>
      </c>
    </row>
    <row r="51" spans="2:3" x14ac:dyDescent="0.3">
      <c r="B51" s="12">
        <v>31</v>
      </c>
      <c r="C51" s="8" t="s">
        <v>128</v>
      </c>
    </row>
    <row r="52" spans="2:3" x14ac:dyDescent="0.3">
      <c r="B52" s="12">
        <v>32</v>
      </c>
      <c r="C52" s="8" t="s">
        <v>129</v>
      </c>
    </row>
    <row r="53" spans="2:3" x14ac:dyDescent="0.3">
      <c r="B53" s="12">
        <v>33</v>
      </c>
      <c r="C53" s="8" t="s">
        <v>130</v>
      </c>
    </row>
    <row r="54" spans="2:3" x14ac:dyDescent="0.3">
      <c r="B54" s="12">
        <v>34</v>
      </c>
      <c r="C54" s="8" t="s">
        <v>131</v>
      </c>
    </row>
    <row r="55" spans="2:3" x14ac:dyDescent="0.3">
      <c r="B55" s="12">
        <v>35</v>
      </c>
      <c r="C55" s="8" t="s">
        <v>132</v>
      </c>
    </row>
    <row r="56" spans="2:3" x14ac:dyDescent="0.3">
      <c r="B56" s="12">
        <v>36</v>
      </c>
      <c r="C56" s="8" t="s">
        <v>133</v>
      </c>
    </row>
    <row r="57" spans="2:3" x14ac:dyDescent="0.3">
      <c r="B57" s="12">
        <v>37</v>
      </c>
      <c r="C57" s="8" t="s">
        <v>134</v>
      </c>
    </row>
    <row r="58" spans="2:3" x14ac:dyDescent="0.3">
      <c r="B58" s="12">
        <v>38</v>
      </c>
      <c r="C58" s="8" t="s">
        <v>135</v>
      </c>
    </row>
    <row r="59" spans="2:3" x14ac:dyDescent="0.3">
      <c r="B59" s="12">
        <v>39</v>
      </c>
      <c r="C59" s="8" t="s">
        <v>136</v>
      </c>
    </row>
    <row r="60" spans="2:3" x14ac:dyDescent="0.3">
      <c r="B60" s="12">
        <v>40</v>
      </c>
      <c r="C60" s="8" t="s">
        <v>137</v>
      </c>
    </row>
    <row r="61" spans="2:3" x14ac:dyDescent="0.3">
      <c r="B61" s="12">
        <v>41</v>
      </c>
      <c r="C61" s="8" t="s">
        <v>138</v>
      </c>
    </row>
    <row r="62" spans="2:3" x14ac:dyDescent="0.3">
      <c r="B62" s="12">
        <v>42</v>
      </c>
      <c r="C62" s="8" t="s">
        <v>139</v>
      </c>
    </row>
    <row r="63" spans="2:3" x14ac:dyDescent="0.3">
      <c r="B63" s="12">
        <v>43</v>
      </c>
      <c r="C63" s="8" t="s">
        <v>140</v>
      </c>
    </row>
    <row r="64" spans="2:3" x14ac:dyDescent="0.3">
      <c r="B64" s="12">
        <v>44</v>
      </c>
      <c r="C64" s="8" t="s">
        <v>141</v>
      </c>
    </row>
    <row r="65" spans="2:3" x14ac:dyDescent="0.3">
      <c r="B65" s="12">
        <v>45</v>
      </c>
      <c r="C65" s="8" t="s">
        <v>142</v>
      </c>
    </row>
    <row r="66" spans="2:3" x14ac:dyDescent="0.3">
      <c r="B66" s="12">
        <v>46</v>
      </c>
      <c r="C66" s="8" t="s">
        <v>143</v>
      </c>
    </row>
    <row r="67" spans="2:3" x14ac:dyDescent="0.3">
      <c r="B67" s="12">
        <v>47</v>
      </c>
      <c r="C67" s="8" t="s">
        <v>144</v>
      </c>
    </row>
    <row r="68" spans="2:3" x14ac:dyDescent="0.3">
      <c r="B68" s="12">
        <v>48</v>
      </c>
      <c r="C68" s="8" t="s">
        <v>145</v>
      </c>
    </row>
    <row r="69" spans="2:3" x14ac:dyDescent="0.3">
      <c r="B69" s="12">
        <v>49</v>
      </c>
      <c r="C69" s="8" t="s">
        <v>146</v>
      </c>
    </row>
    <row r="70" spans="2:3" x14ac:dyDescent="0.3">
      <c r="B70" s="12">
        <v>50</v>
      </c>
      <c r="C70" s="8" t="s">
        <v>147</v>
      </c>
    </row>
    <row r="71" spans="2:3" x14ac:dyDescent="0.3">
      <c r="B71" s="12">
        <v>51</v>
      </c>
      <c r="C71" s="8" t="s">
        <v>148</v>
      </c>
    </row>
    <row r="72" spans="2:3" x14ac:dyDescent="0.3">
      <c r="B72" s="12">
        <v>52</v>
      </c>
      <c r="C72" s="8" t="s">
        <v>149</v>
      </c>
    </row>
    <row r="73" spans="2:3" x14ac:dyDescent="0.3">
      <c r="B73" s="12">
        <v>53</v>
      </c>
      <c r="C73" s="8" t="s">
        <v>150</v>
      </c>
    </row>
    <row r="74" spans="2:3" x14ac:dyDescent="0.3">
      <c r="B74" s="12">
        <v>54</v>
      </c>
      <c r="C74" s="8" t="s">
        <v>151</v>
      </c>
    </row>
    <row r="75" spans="2:3" x14ac:dyDescent="0.3">
      <c r="B75" s="12">
        <v>55</v>
      </c>
      <c r="C75" s="8" t="s">
        <v>152</v>
      </c>
    </row>
    <row r="76" spans="2:3" x14ac:dyDescent="0.3">
      <c r="B76" s="12">
        <v>56</v>
      </c>
      <c r="C76" s="8" t="s">
        <v>153</v>
      </c>
    </row>
    <row r="77" spans="2:3" x14ac:dyDescent="0.3">
      <c r="B77" s="12">
        <v>57</v>
      </c>
      <c r="C77" s="8" t="s">
        <v>154</v>
      </c>
    </row>
    <row r="78" spans="2:3" x14ac:dyDescent="0.3">
      <c r="B78" s="12">
        <v>58</v>
      </c>
      <c r="C78" s="8" t="s">
        <v>155</v>
      </c>
    </row>
    <row r="79" spans="2:3" x14ac:dyDescent="0.3">
      <c r="B79" s="12">
        <v>59</v>
      </c>
      <c r="C79" s="8" t="s">
        <v>156</v>
      </c>
    </row>
    <row r="80" spans="2:3" x14ac:dyDescent="0.3">
      <c r="B80" s="12">
        <v>60</v>
      </c>
      <c r="C80" s="8" t="s">
        <v>157</v>
      </c>
    </row>
    <row r="81" spans="2:3" x14ac:dyDescent="0.3">
      <c r="B81" s="12">
        <v>61</v>
      </c>
      <c r="C81" s="8" t="s">
        <v>158</v>
      </c>
    </row>
    <row r="82" spans="2:3" x14ac:dyDescent="0.3">
      <c r="B82" s="12">
        <v>62</v>
      </c>
      <c r="C82" s="8" t="s">
        <v>159</v>
      </c>
    </row>
    <row r="83" spans="2:3" x14ac:dyDescent="0.3">
      <c r="B83" s="12">
        <v>63</v>
      </c>
      <c r="C83" s="8" t="s">
        <v>160</v>
      </c>
    </row>
    <row r="84" spans="2:3" x14ac:dyDescent="0.3">
      <c r="B84" s="12">
        <v>64</v>
      </c>
      <c r="C84" s="8" t="s">
        <v>161</v>
      </c>
    </row>
    <row r="85" spans="2:3" x14ac:dyDescent="0.3">
      <c r="B85" s="12">
        <v>65</v>
      </c>
      <c r="C85" s="8" t="s">
        <v>162</v>
      </c>
    </row>
    <row r="86" spans="2:3" x14ac:dyDescent="0.3">
      <c r="B86" s="12">
        <v>66</v>
      </c>
      <c r="C86" s="8" t="s">
        <v>163</v>
      </c>
    </row>
    <row r="87" spans="2:3" x14ac:dyDescent="0.3">
      <c r="B87" s="12">
        <v>67</v>
      </c>
      <c r="C87" s="8" t="s">
        <v>164</v>
      </c>
    </row>
    <row r="88" spans="2:3" x14ac:dyDescent="0.3">
      <c r="B88" s="12">
        <v>68</v>
      </c>
      <c r="C88" s="8" t="s">
        <v>165</v>
      </c>
    </row>
    <row r="89" spans="2:3" x14ac:dyDescent="0.3">
      <c r="B89" s="12">
        <v>69</v>
      </c>
      <c r="C89" s="8" t="s">
        <v>166</v>
      </c>
    </row>
    <row r="90" spans="2:3" x14ac:dyDescent="0.3">
      <c r="B90" s="12">
        <v>70</v>
      </c>
      <c r="C90" s="8" t="s">
        <v>167</v>
      </c>
    </row>
    <row r="91" spans="2:3" x14ac:dyDescent="0.3">
      <c r="B91" s="12">
        <v>71</v>
      </c>
      <c r="C91" s="8" t="s">
        <v>168</v>
      </c>
    </row>
    <row r="92" spans="2:3" x14ac:dyDescent="0.3">
      <c r="B92" s="12">
        <v>72</v>
      </c>
      <c r="C92" s="8" t="s">
        <v>169</v>
      </c>
    </row>
    <row r="93" spans="2:3" x14ac:dyDescent="0.3">
      <c r="B93" s="12">
        <v>73</v>
      </c>
      <c r="C93" s="8" t="s">
        <v>170</v>
      </c>
    </row>
    <row r="94" spans="2:3" x14ac:dyDescent="0.3">
      <c r="B94" s="12">
        <v>74</v>
      </c>
      <c r="C94" s="8" t="s">
        <v>171</v>
      </c>
    </row>
    <row r="95" spans="2:3" x14ac:dyDescent="0.3">
      <c r="B95" s="12">
        <v>75</v>
      </c>
      <c r="C95" s="8" t="s">
        <v>172</v>
      </c>
    </row>
    <row r="96" spans="2:3" x14ac:dyDescent="0.3">
      <c r="B96" s="12">
        <v>76</v>
      </c>
      <c r="C96" s="8" t="s">
        <v>173</v>
      </c>
    </row>
  </sheetData>
  <mergeCells count="3">
    <mergeCell ref="B4:C4"/>
    <mergeCell ref="B10:C10"/>
    <mergeCell ref="B20:C20"/>
  </mergeCells>
  <pageMargins left="0.70000000000000007" right="0.70000000000000007" top="0.75" bottom="0.75" header="0.30000000000000004" footer="0.3000000000000000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2A359-3102-4A72-968B-E57DD395595E}">
  <dimension ref="B2:C62"/>
  <sheetViews>
    <sheetView showGridLines="0" zoomScale="85" zoomScaleNormal="85" workbookViewId="0">
      <selection activeCell="C1" sqref="C1"/>
    </sheetView>
  </sheetViews>
  <sheetFormatPr baseColWidth="10" defaultColWidth="11.44140625" defaultRowHeight="14.4" x14ac:dyDescent="0.3"/>
  <cols>
    <col min="2" max="2" width="80.33203125" bestFit="1" customWidth="1"/>
    <col min="3" max="3" width="19.5546875" bestFit="1" customWidth="1"/>
  </cols>
  <sheetData>
    <row r="2" spans="2:3" ht="16.2" x14ac:dyDescent="0.35">
      <c r="B2" s="428" t="s">
        <v>2677</v>
      </c>
    </row>
    <row r="4" spans="2:3" x14ac:dyDescent="0.3">
      <c r="B4" s="430" t="s">
        <v>82</v>
      </c>
      <c r="C4" s="431" t="s">
        <v>1744</v>
      </c>
    </row>
    <row r="5" spans="2:3" x14ac:dyDescent="0.3">
      <c r="B5" s="432" t="s">
        <v>64</v>
      </c>
      <c r="C5" s="433">
        <v>3752950679</v>
      </c>
    </row>
    <row r="6" spans="2:3" x14ac:dyDescent="0.3">
      <c r="B6" s="432" t="s">
        <v>74</v>
      </c>
      <c r="C6" s="433">
        <v>2977750582.8600001</v>
      </c>
    </row>
    <row r="7" spans="2:3" x14ac:dyDescent="0.3">
      <c r="B7" s="432" t="s">
        <v>69</v>
      </c>
      <c r="C7" s="433">
        <v>2908209263</v>
      </c>
    </row>
    <row r="8" spans="2:3" x14ac:dyDescent="0.3">
      <c r="B8" s="432" t="s">
        <v>58</v>
      </c>
      <c r="C8" s="433">
        <v>1667793927</v>
      </c>
    </row>
    <row r="9" spans="2:3" x14ac:dyDescent="0.3">
      <c r="B9" s="432" t="s">
        <v>77</v>
      </c>
      <c r="C9" s="433">
        <v>1158012515</v>
      </c>
    </row>
    <row r="10" spans="2:3" x14ac:dyDescent="0.3">
      <c r="B10" s="432" t="s">
        <v>66</v>
      </c>
      <c r="C10" s="433">
        <v>1121075617</v>
      </c>
    </row>
    <row r="11" spans="2:3" x14ac:dyDescent="0.3">
      <c r="B11" s="432" t="s">
        <v>73</v>
      </c>
      <c r="C11" s="433">
        <v>1116726739.9990001</v>
      </c>
    </row>
    <row r="12" spans="2:3" x14ac:dyDescent="0.3">
      <c r="B12" s="432" t="s">
        <v>72</v>
      </c>
      <c r="C12" s="433">
        <v>934808616</v>
      </c>
    </row>
    <row r="13" spans="2:3" x14ac:dyDescent="0.3">
      <c r="B13" s="432" t="s">
        <v>142</v>
      </c>
      <c r="C13" s="433">
        <v>547217292</v>
      </c>
    </row>
    <row r="14" spans="2:3" x14ac:dyDescent="0.3">
      <c r="B14" s="432" t="s">
        <v>98</v>
      </c>
      <c r="C14" s="433">
        <v>440788370</v>
      </c>
    </row>
    <row r="15" spans="2:3" x14ac:dyDescent="0.3">
      <c r="B15" s="432" t="s">
        <v>99</v>
      </c>
      <c r="C15" s="433">
        <v>388327485</v>
      </c>
    </row>
    <row r="16" spans="2:3" x14ac:dyDescent="0.3">
      <c r="B16" s="432" t="s">
        <v>103</v>
      </c>
      <c r="C16" s="433">
        <v>236580738</v>
      </c>
    </row>
    <row r="17" spans="2:3" x14ac:dyDescent="0.3">
      <c r="B17" s="432" t="s">
        <v>101</v>
      </c>
      <c r="C17" s="433">
        <v>223719641</v>
      </c>
    </row>
    <row r="18" spans="2:3" x14ac:dyDescent="0.3">
      <c r="B18" s="432" t="s">
        <v>104</v>
      </c>
      <c r="C18" s="433">
        <v>120244449</v>
      </c>
    </row>
    <row r="19" spans="2:3" x14ac:dyDescent="0.3">
      <c r="B19" s="432" t="s">
        <v>106</v>
      </c>
      <c r="C19" s="433">
        <v>119858163.98999999</v>
      </c>
    </row>
    <row r="20" spans="2:3" x14ac:dyDescent="0.3">
      <c r="B20" s="432" t="s">
        <v>102</v>
      </c>
      <c r="C20" s="433">
        <v>115911411</v>
      </c>
    </row>
    <row r="21" spans="2:3" x14ac:dyDescent="0.3">
      <c r="B21" s="432" t="s">
        <v>112</v>
      </c>
      <c r="C21" s="433">
        <v>112261036</v>
      </c>
    </row>
    <row r="22" spans="2:3" x14ac:dyDescent="0.3">
      <c r="B22" s="432" t="s">
        <v>109</v>
      </c>
      <c r="C22" s="433">
        <v>92862065</v>
      </c>
    </row>
    <row r="23" spans="2:3" x14ac:dyDescent="0.3">
      <c r="B23" s="432" t="s">
        <v>115</v>
      </c>
      <c r="C23" s="433">
        <v>68261334</v>
      </c>
    </row>
    <row r="24" spans="2:3" x14ac:dyDescent="0.3">
      <c r="B24" s="432" t="s">
        <v>108</v>
      </c>
      <c r="C24" s="433">
        <v>66391875</v>
      </c>
    </row>
    <row r="25" spans="2:3" x14ac:dyDescent="0.3">
      <c r="B25" s="432" t="s">
        <v>114</v>
      </c>
      <c r="C25" s="433">
        <v>64657744</v>
      </c>
    </row>
    <row r="26" spans="2:3" x14ac:dyDescent="0.3">
      <c r="B26" s="432" t="s">
        <v>113</v>
      </c>
      <c r="C26" s="433">
        <v>51575653</v>
      </c>
    </row>
    <row r="27" spans="2:3" x14ac:dyDescent="0.3">
      <c r="B27" s="432" t="s">
        <v>120</v>
      </c>
      <c r="C27" s="433">
        <v>50000000</v>
      </c>
    </row>
    <row r="28" spans="2:3" x14ac:dyDescent="0.3">
      <c r="B28" s="432" t="s">
        <v>111</v>
      </c>
      <c r="C28" s="433">
        <v>46999338</v>
      </c>
    </row>
    <row r="29" spans="2:3" x14ac:dyDescent="0.3">
      <c r="B29" s="432" t="s">
        <v>61</v>
      </c>
      <c r="C29" s="433">
        <v>43231038.017999999</v>
      </c>
    </row>
    <row r="30" spans="2:3" x14ac:dyDescent="0.3">
      <c r="B30" s="432" t="s">
        <v>132</v>
      </c>
      <c r="C30" s="433">
        <v>40231499</v>
      </c>
    </row>
    <row r="31" spans="2:3" x14ac:dyDescent="0.3">
      <c r="B31" s="432" t="s">
        <v>110</v>
      </c>
      <c r="C31" s="433">
        <v>37037798</v>
      </c>
    </row>
    <row r="32" spans="2:3" x14ac:dyDescent="0.3">
      <c r="B32" s="432" t="s">
        <v>124</v>
      </c>
      <c r="C32" s="433">
        <v>33262435</v>
      </c>
    </row>
    <row r="33" spans="2:3" x14ac:dyDescent="0.3">
      <c r="B33" s="432" t="s">
        <v>105</v>
      </c>
      <c r="C33" s="433">
        <v>31500000</v>
      </c>
    </row>
    <row r="34" spans="2:3" x14ac:dyDescent="0.3">
      <c r="B34" s="432" t="s">
        <v>126</v>
      </c>
      <c r="C34" s="433">
        <v>29710414</v>
      </c>
    </row>
    <row r="35" spans="2:3" x14ac:dyDescent="0.3">
      <c r="B35" s="432" t="s">
        <v>131</v>
      </c>
      <c r="C35" s="433">
        <v>21500000</v>
      </c>
    </row>
    <row r="36" spans="2:3" x14ac:dyDescent="0.3">
      <c r="B36" s="432" t="s">
        <v>1888</v>
      </c>
      <c r="C36" s="433">
        <v>15836729</v>
      </c>
    </row>
    <row r="37" spans="2:3" x14ac:dyDescent="0.3">
      <c r="B37" s="432" t="s">
        <v>151</v>
      </c>
      <c r="C37" s="433">
        <v>14940633</v>
      </c>
    </row>
    <row r="38" spans="2:3" x14ac:dyDescent="0.3">
      <c r="B38" s="432" t="s">
        <v>123</v>
      </c>
      <c r="C38" s="433">
        <v>14000000</v>
      </c>
    </row>
    <row r="39" spans="2:3" x14ac:dyDescent="0.3">
      <c r="B39" s="432" t="s">
        <v>137</v>
      </c>
      <c r="C39" s="433">
        <v>10600020</v>
      </c>
    </row>
    <row r="40" spans="2:3" x14ac:dyDescent="0.3">
      <c r="B40" s="432" t="s">
        <v>128</v>
      </c>
      <c r="C40" s="433">
        <v>9682007</v>
      </c>
    </row>
    <row r="41" spans="2:3" x14ac:dyDescent="0.3">
      <c r="B41" s="432" t="s">
        <v>159</v>
      </c>
      <c r="C41" s="433">
        <v>9402873</v>
      </c>
    </row>
    <row r="42" spans="2:3" x14ac:dyDescent="0.3">
      <c r="B42" s="432" t="s">
        <v>133</v>
      </c>
      <c r="C42" s="433">
        <v>7952663</v>
      </c>
    </row>
    <row r="43" spans="2:3" x14ac:dyDescent="0.3">
      <c r="B43" s="432" t="s">
        <v>145</v>
      </c>
      <c r="C43" s="433">
        <v>7500000</v>
      </c>
    </row>
    <row r="44" spans="2:3" x14ac:dyDescent="0.3">
      <c r="B44" s="432" t="s">
        <v>147</v>
      </c>
      <c r="C44" s="433">
        <v>7400000</v>
      </c>
    </row>
    <row r="45" spans="2:3" x14ac:dyDescent="0.3">
      <c r="B45" s="432" t="s">
        <v>136</v>
      </c>
      <c r="C45" s="433">
        <v>6938374</v>
      </c>
    </row>
    <row r="46" spans="2:3" x14ac:dyDescent="0.3">
      <c r="B46" s="432" t="s">
        <v>1889</v>
      </c>
      <c r="C46" s="433">
        <v>6406476</v>
      </c>
    </row>
    <row r="47" spans="2:3" x14ac:dyDescent="0.3">
      <c r="B47" s="432" t="s">
        <v>141</v>
      </c>
      <c r="C47" s="433">
        <v>6070500</v>
      </c>
    </row>
    <row r="48" spans="2:3" x14ac:dyDescent="0.3">
      <c r="B48" s="432" t="s">
        <v>150</v>
      </c>
      <c r="C48" s="433">
        <v>5000000</v>
      </c>
    </row>
    <row r="49" spans="2:3" x14ac:dyDescent="0.3">
      <c r="B49" s="432" t="s">
        <v>118</v>
      </c>
      <c r="C49" s="433">
        <v>5000000</v>
      </c>
    </row>
    <row r="50" spans="2:3" x14ac:dyDescent="0.3">
      <c r="B50" s="432" t="s">
        <v>144</v>
      </c>
      <c r="C50" s="433">
        <v>4785168</v>
      </c>
    </row>
    <row r="51" spans="2:3" x14ac:dyDescent="0.3">
      <c r="B51" s="432" t="s">
        <v>169</v>
      </c>
      <c r="C51" s="433">
        <v>4350453</v>
      </c>
    </row>
    <row r="52" spans="2:3" x14ac:dyDescent="0.3">
      <c r="B52" s="432" t="s">
        <v>107</v>
      </c>
      <c r="C52" s="433">
        <v>1823982</v>
      </c>
    </row>
    <row r="53" spans="2:3" x14ac:dyDescent="0.3">
      <c r="B53" s="432" t="s">
        <v>156</v>
      </c>
      <c r="C53" s="433">
        <v>1050000</v>
      </c>
    </row>
    <row r="54" spans="2:3" x14ac:dyDescent="0.3">
      <c r="B54" s="432" t="s">
        <v>158</v>
      </c>
      <c r="C54" s="433">
        <v>850000</v>
      </c>
    </row>
    <row r="55" spans="2:3" x14ac:dyDescent="0.3">
      <c r="B55" s="432" t="s">
        <v>164</v>
      </c>
      <c r="C55" s="433">
        <v>812105</v>
      </c>
    </row>
    <row r="56" spans="2:3" x14ac:dyDescent="0.3">
      <c r="B56" s="432" t="s">
        <v>161</v>
      </c>
      <c r="C56" s="433">
        <v>662078</v>
      </c>
    </row>
    <row r="57" spans="2:3" x14ac:dyDescent="0.3">
      <c r="B57" s="432" t="s">
        <v>163</v>
      </c>
      <c r="C57" s="433">
        <v>384950</v>
      </c>
    </row>
    <row r="58" spans="2:3" x14ac:dyDescent="0.3">
      <c r="B58" s="432" t="s">
        <v>166</v>
      </c>
      <c r="C58" s="433">
        <v>300000</v>
      </c>
    </row>
    <row r="59" spans="2:3" x14ac:dyDescent="0.3">
      <c r="B59" s="432" t="s">
        <v>167</v>
      </c>
      <c r="C59" s="433">
        <v>204500</v>
      </c>
    </row>
    <row r="60" spans="2:3" x14ac:dyDescent="0.3">
      <c r="B60" s="432" t="s">
        <v>171</v>
      </c>
      <c r="C60" s="433">
        <v>80000</v>
      </c>
    </row>
    <row r="61" spans="2:3" x14ac:dyDescent="0.3">
      <c r="B61" s="432" t="s">
        <v>143</v>
      </c>
      <c r="C61" s="433">
        <v>68186</v>
      </c>
    </row>
    <row r="62" spans="2:3" x14ac:dyDescent="0.3">
      <c r="B62" s="434" t="s">
        <v>1399</v>
      </c>
      <c r="C62" s="435">
        <f>SUM(C5:C61)</f>
        <v>18761559415.867004</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7CF2-026F-4E3C-B479-DA75919E9CD4}">
  <dimension ref="B2:C36"/>
  <sheetViews>
    <sheetView showGridLines="0" zoomScale="85" zoomScaleNormal="85" workbookViewId="0">
      <selection activeCell="C2" sqref="C2"/>
    </sheetView>
  </sheetViews>
  <sheetFormatPr baseColWidth="10" defaultColWidth="11.44140625" defaultRowHeight="14.4" x14ac:dyDescent="0.3"/>
  <cols>
    <col min="2" max="2" width="58.33203125" customWidth="1"/>
    <col min="3" max="3" width="27.44140625" bestFit="1" customWidth="1"/>
  </cols>
  <sheetData>
    <row r="2" spans="2:3" ht="16.2" x14ac:dyDescent="0.35">
      <c r="B2" s="428" t="s">
        <v>2678</v>
      </c>
    </row>
    <row r="4" spans="2:3" x14ac:dyDescent="0.3">
      <c r="B4" s="430" t="s">
        <v>1890</v>
      </c>
      <c r="C4" s="431" t="s">
        <v>1744</v>
      </c>
    </row>
    <row r="5" spans="2:3" x14ac:dyDescent="0.3">
      <c r="B5" s="432" t="s">
        <v>1891</v>
      </c>
      <c r="C5" s="433">
        <v>420135354748.922</v>
      </c>
    </row>
    <row r="6" spans="2:3" x14ac:dyDescent="0.3">
      <c r="B6" s="432" t="s">
        <v>1894</v>
      </c>
      <c r="C6" s="433">
        <v>54316449001</v>
      </c>
    </row>
    <row r="7" spans="2:3" x14ac:dyDescent="0.3">
      <c r="B7" s="432" t="s">
        <v>1895</v>
      </c>
      <c r="C7" s="433">
        <v>32781417081</v>
      </c>
    </row>
    <row r="8" spans="2:3" x14ac:dyDescent="0.3">
      <c r="B8" s="432" t="s">
        <v>1896</v>
      </c>
      <c r="C8" s="433">
        <v>29593644945</v>
      </c>
    </row>
    <row r="9" spans="2:3" x14ac:dyDescent="0.3">
      <c r="B9" s="432" t="s">
        <v>1897</v>
      </c>
      <c r="C9" s="433">
        <v>26068354714</v>
      </c>
    </row>
    <row r="10" spans="2:3" x14ac:dyDescent="0.3">
      <c r="B10" s="432" t="s">
        <v>1898</v>
      </c>
      <c r="C10" s="433">
        <v>23670388875.73</v>
      </c>
    </row>
    <row r="11" spans="2:3" x14ac:dyDescent="0.3">
      <c r="B11" s="432" t="s">
        <v>1899</v>
      </c>
      <c r="C11" s="433">
        <v>11787521514</v>
      </c>
    </row>
    <row r="12" spans="2:3" x14ac:dyDescent="0.3">
      <c r="B12" s="432" t="s">
        <v>1900</v>
      </c>
      <c r="C12" s="433">
        <v>8441526109.9799995</v>
      </c>
    </row>
    <row r="13" spans="2:3" x14ac:dyDescent="0.3">
      <c r="B13" s="432" t="s">
        <v>1903</v>
      </c>
      <c r="C13" s="433">
        <v>4458069487</v>
      </c>
    </row>
    <row r="14" spans="2:3" x14ac:dyDescent="0.3">
      <c r="B14" s="432" t="s">
        <v>1904</v>
      </c>
      <c r="C14" s="433">
        <v>1880917442</v>
      </c>
    </row>
    <row r="15" spans="2:3" x14ac:dyDescent="0.3">
      <c r="B15" s="432" t="s">
        <v>1906</v>
      </c>
      <c r="C15" s="433">
        <v>1451993464.6580002</v>
      </c>
    </row>
    <row r="16" spans="2:3" x14ac:dyDescent="0.3">
      <c r="B16" s="432" t="s">
        <v>1907</v>
      </c>
      <c r="C16" s="433">
        <v>981544078</v>
      </c>
    </row>
    <row r="17" spans="2:3" x14ac:dyDescent="0.3">
      <c r="B17" s="432" t="s">
        <v>1908</v>
      </c>
      <c r="C17" s="433">
        <v>923503950</v>
      </c>
    </row>
    <row r="18" spans="2:3" x14ac:dyDescent="0.3">
      <c r="B18" s="432" t="s">
        <v>1909</v>
      </c>
      <c r="C18" s="433">
        <v>535004090</v>
      </c>
    </row>
    <row r="19" spans="2:3" x14ac:dyDescent="0.3">
      <c r="B19" s="432" t="s">
        <v>1910</v>
      </c>
      <c r="C19" s="433">
        <v>529971636</v>
      </c>
    </row>
    <row r="20" spans="2:3" x14ac:dyDescent="0.3">
      <c r="B20" s="432" t="s">
        <v>1911</v>
      </c>
      <c r="C20" s="433">
        <v>250000000</v>
      </c>
    </row>
    <row r="21" spans="2:3" x14ac:dyDescent="0.3">
      <c r="B21" s="432" t="s">
        <v>1912</v>
      </c>
      <c r="C21" s="433">
        <v>183027958</v>
      </c>
    </row>
    <row r="22" spans="2:3" x14ac:dyDescent="0.3">
      <c r="B22" s="432" t="s">
        <v>1913</v>
      </c>
      <c r="C22" s="433">
        <v>59397589</v>
      </c>
    </row>
    <row r="23" spans="2:3" x14ac:dyDescent="0.3">
      <c r="B23" s="432" t="s">
        <v>1914</v>
      </c>
      <c r="C23" s="433">
        <v>54534982</v>
      </c>
    </row>
    <row r="24" spans="2:3" x14ac:dyDescent="0.3">
      <c r="B24" s="432" t="s">
        <v>1915</v>
      </c>
      <c r="C24" s="433">
        <v>44668922</v>
      </c>
    </row>
    <row r="25" spans="2:3" x14ac:dyDescent="0.3">
      <c r="B25" s="432" t="s">
        <v>1916</v>
      </c>
      <c r="C25" s="433">
        <v>26600000</v>
      </c>
    </row>
    <row r="26" spans="2:3" x14ac:dyDescent="0.3">
      <c r="B26" s="432" t="s">
        <v>1917</v>
      </c>
      <c r="C26" s="433">
        <v>20122862.02</v>
      </c>
    </row>
    <row r="27" spans="2:3" x14ac:dyDescent="0.3">
      <c r="B27" s="432" t="s">
        <v>1918</v>
      </c>
      <c r="C27" s="433">
        <v>17752739</v>
      </c>
    </row>
    <row r="28" spans="2:3" x14ac:dyDescent="0.3">
      <c r="B28" s="432" t="s">
        <v>1919</v>
      </c>
      <c r="C28" s="433">
        <v>16850309</v>
      </c>
    </row>
    <row r="29" spans="2:3" x14ac:dyDescent="0.3">
      <c r="B29" s="432" t="s">
        <v>1920</v>
      </c>
      <c r="C29" s="433">
        <v>7455132</v>
      </c>
    </row>
    <row r="30" spans="2:3" x14ac:dyDescent="0.3">
      <c r="B30" s="432" t="s">
        <v>1921</v>
      </c>
      <c r="C30" s="433">
        <v>6971225</v>
      </c>
    </row>
    <row r="31" spans="2:3" x14ac:dyDescent="0.3">
      <c r="B31" s="432" t="s">
        <v>1922</v>
      </c>
      <c r="C31" s="433">
        <v>3375147</v>
      </c>
    </row>
    <row r="32" spans="2:3" x14ac:dyDescent="0.3">
      <c r="B32" s="432" t="s">
        <v>1923</v>
      </c>
      <c r="C32" s="433">
        <v>2673191</v>
      </c>
    </row>
    <row r="33" spans="2:3" x14ac:dyDescent="0.3">
      <c r="B33" s="432" t="s">
        <v>1924</v>
      </c>
      <c r="C33" s="433">
        <v>2192400</v>
      </c>
    </row>
    <row r="34" spans="2:3" x14ac:dyDescent="0.3">
      <c r="B34" s="432" t="s">
        <v>1925</v>
      </c>
      <c r="C34" s="433">
        <v>776000</v>
      </c>
    </row>
    <row r="35" spans="2:3" x14ac:dyDescent="0.3">
      <c r="B35" s="432" t="s">
        <v>1926</v>
      </c>
      <c r="C35" s="433">
        <v>240691</v>
      </c>
    </row>
    <row r="36" spans="2:3" x14ac:dyDescent="0.3">
      <c r="B36" s="434" t="s">
        <v>1399</v>
      </c>
      <c r="C36" s="435">
        <f>SUM(C5:C35)</f>
        <v>618252300284.30994</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39B6A-FDE9-40C8-AEC1-92047F52C452}">
  <dimension ref="B2:C27"/>
  <sheetViews>
    <sheetView showGridLines="0" zoomScale="85" zoomScaleNormal="85" workbookViewId="0">
      <selection activeCell="C16" sqref="C16"/>
    </sheetView>
  </sheetViews>
  <sheetFormatPr baseColWidth="10" defaultColWidth="11.44140625" defaultRowHeight="14.4" x14ac:dyDescent="0.3"/>
  <cols>
    <col min="2" max="2" width="73" bestFit="1" customWidth="1"/>
    <col min="3" max="3" width="18.109375" bestFit="1" customWidth="1"/>
  </cols>
  <sheetData>
    <row r="2" spans="2:3" ht="16.2" x14ac:dyDescent="0.35">
      <c r="B2" s="428" t="s">
        <v>2679</v>
      </c>
    </row>
    <row r="4" spans="2:3" x14ac:dyDescent="0.3">
      <c r="B4" s="430" t="s">
        <v>1890</v>
      </c>
      <c r="C4" s="431" t="s">
        <v>1744</v>
      </c>
    </row>
    <row r="5" spans="2:3" x14ac:dyDescent="0.3">
      <c r="B5" s="432" t="s">
        <v>1909</v>
      </c>
      <c r="C5" s="433">
        <v>437186227</v>
      </c>
    </row>
    <row r="6" spans="2:3" x14ac:dyDescent="0.3">
      <c r="B6" s="432" t="s">
        <v>1907</v>
      </c>
      <c r="C6" s="433">
        <v>188156455</v>
      </c>
    </row>
    <row r="7" spans="2:3" x14ac:dyDescent="0.3">
      <c r="B7" s="432" t="s">
        <v>1904</v>
      </c>
      <c r="C7" s="433">
        <v>140296629</v>
      </c>
    </row>
    <row r="8" spans="2:3" x14ac:dyDescent="0.3">
      <c r="B8" s="432" t="s">
        <v>1898</v>
      </c>
      <c r="C8" s="433">
        <v>104401182.99000001</v>
      </c>
    </row>
    <row r="9" spans="2:3" x14ac:dyDescent="0.3">
      <c r="B9" s="432" t="s">
        <v>1927</v>
      </c>
      <c r="C9" s="433">
        <v>66000212</v>
      </c>
    </row>
    <row r="10" spans="2:3" x14ac:dyDescent="0.3">
      <c r="B10" s="432" t="s">
        <v>1928</v>
      </c>
      <c r="C10" s="433">
        <v>50875000</v>
      </c>
    </row>
    <row r="11" spans="2:3" x14ac:dyDescent="0.3">
      <c r="B11" s="432" t="s">
        <v>1900</v>
      </c>
      <c r="C11" s="433">
        <v>12240485</v>
      </c>
    </row>
    <row r="12" spans="2:3" x14ac:dyDescent="0.3">
      <c r="B12" s="432" t="s">
        <v>1910</v>
      </c>
      <c r="C12" s="433">
        <v>4900000</v>
      </c>
    </row>
    <row r="13" spans="2:3" x14ac:dyDescent="0.3">
      <c r="B13" s="432" t="s">
        <v>1929</v>
      </c>
      <c r="C13" s="433">
        <v>3629783</v>
      </c>
    </row>
    <row r="14" spans="2:3" x14ac:dyDescent="0.3">
      <c r="B14" s="432" t="s">
        <v>1930</v>
      </c>
      <c r="C14" s="433">
        <v>3249500</v>
      </c>
    </row>
    <row r="15" spans="2:3" x14ac:dyDescent="0.3">
      <c r="B15" s="432" t="s">
        <v>1906</v>
      </c>
      <c r="C15" s="433">
        <v>2702000</v>
      </c>
    </row>
    <row r="16" spans="2:3" x14ac:dyDescent="0.3">
      <c r="B16" s="432" t="s">
        <v>1912</v>
      </c>
      <c r="C16" s="433">
        <v>1975513</v>
      </c>
    </row>
    <row r="17" spans="2:3" x14ac:dyDescent="0.3">
      <c r="B17" s="432" t="s">
        <v>1923</v>
      </c>
      <c r="C17" s="433">
        <v>1263382</v>
      </c>
    </row>
    <row r="18" spans="2:3" x14ac:dyDescent="0.3">
      <c r="B18" s="432" t="s">
        <v>1931</v>
      </c>
      <c r="C18" s="433">
        <v>702479</v>
      </c>
    </row>
    <row r="19" spans="2:3" x14ac:dyDescent="0.3">
      <c r="B19" s="432" t="s">
        <v>1918</v>
      </c>
      <c r="C19" s="433">
        <v>500000</v>
      </c>
    </row>
    <row r="20" spans="2:3" x14ac:dyDescent="0.3">
      <c r="B20" s="432" t="s">
        <v>1917</v>
      </c>
      <c r="C20" s="433">
        <v>442890.02</v>
      </c>
    </row>
    <row r="21" spans="2:3" x14ac:dyDescent="0.3">
      <c r="B21" s="432" t="s">
        <v>1932</v>
      </c>
      <c r="C21" s="433">
        <v>352500</v>
      </c>
    </row>
    <row r="22" spans="2:3" x14ac:dyDescent="0.3">
      <c r="B22" s="432" t="s">
        <v>1921</v>
      </c>
      <c r="C22" s="433">
        <v>283710</v>
      </c>
    </row>
    <row r="23" spans="2:3" x14ac:dyDescent="0.3">
      <c r="B23" s="432" t="s">
        <v>1933</v>
      </c>
      <c r="C23" s="433">
        <v>250000</v>
      </c>
    </row>
    <row r="24" spans="2:3" x14ac:dyDescent="0.3">
      <c r="B24" s="432" t="s">
        <v>1934</v>
      </c>
      <c r="C24" s="433">
        <v>210000</v>
      </c>
    </row>
    <row r="25" spans="2:3" x14ac:dyDescent="0.3">
      <c r="B25" s="432" t="s">
        <v>1919</v>
      </c>
      <c r="C25" s="433">
        <v>90900</v>
      </c>
    </row>
    <row r="26" spans="2:3" x14ac:dyDescent="0.3">
      <c r="B26" s="432" t="s">
        <v>1925</v>
      </c>
      <c r="C26" s="433">
        <v>20000</v>
      </c>
    </row>
    <row r="27" spans="2:3" x14ac:dyDescent="0.3">
      <c r="B27" s="434" t="s">
        <v>1942</v>
      </c>
      <c r="C27" s="435">
        <f>SUM(C5:C26)</f>
        <v>1019728848.01</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82C29-8642-40AE-A156-D9ABD8E707AD}">
  <dimension ref="B2:D30"/>
  <sheetViews>
    <sheetView showGridLines="0" zoomScale="85" zoomScaleNormal="85" workbookViewId="0">
      <selection activeCell="C30" sqref="C30"/>
    </sheetView>
  </sheetViews>
  <sheetFormatPr baseColWidth="10" defaultColWidth="11.44140625" defaultRowHeight="14.4" x14ac:dyDescent="0.3"/>
  <cols>
    <col min="2" max="2" width="76.109375" bestFit="1" customWidth="1"/>
    <col min="3" max="3" width="27.44140625" bestFit="1" customWidth="1"/>
    <col min="4" max="4" width="12.5546875" bestFit="1" customWidth="1"/>
  </cols>
  <sheetData>
    <row r="2" spans="2:4" ht="16.2" x14ac:dyDescent="0.35">
      <c r="B2" s="428" t="s">
        <v>2680</v>
      </c>
    </row>
    <row r="4" spans="2:4" x14ac:dyDescent="0.3">
      <c r="B4" s="430" t="s">
        <v>1890</v>
      </c>
      <c r="C4" s="431" t="s">
        <v>1744</v>
      </c>
    </row>
    <row r="5" spans="2:4" x14ac:dyDescent="0.3">
      <c r="B5" s="432" t="s">
        <v>1935</v>
      </c>
      <c r="C5" s="433">
        <v>6079275886</v>
      </c>
    </row>
    <row r="6" spans="2:4" x14ac:dyDescent="0.3">
      <c r="B6" s="432" t="s">
        <v>1936</v>
      </c>
      <c r="C6" s="433">
        <v>2714134196</v>
      </c>
    </row>
    <row r="7" spans="2:4" x14ac:dyDescent="0.3">
      <c r="B7" s="432" t="s">
        <v>1909</v>
      </c>
      <c r="C7" s="433">
        <v>2312307966</v>
      </c>
    </row>
    <row r="8" spans="2:4" x14ac:dyDescent="0.3">
      <c r="B8" s="432" t="s">
        <v>1923</v>
      </c>
      <c r="C8" s="433">
        <v>1935147102</v>
      </c>
    </row>
    <row r="9" spans="2:4" x14ac:dyDescent="0.3">
      <c r="B9" s="432" t="s">
        <v>1929</v>
      </c>
      <c r="C9" s="433">
        <v>1588043609</v>
      </c>
    </row>
    <row r="10" spans="2:4" x14ac:dyDescent="0.3">
      <c r="B10" s="432" t="s">
        <v>1898</v>
      </c>
      <c r="C10" s="433">
        <v>1005593271.967</v>
      </c>
    </row>
    <row r="11" spans="2:4" x14ac:dyDescent="0.3">
      <c r="B11" s="432" t="s">
        <v>1937</v>
      </c>
      <c r="C11" s="433">
        <v>979756561</v>
      </c>
    </row>
    <row r="12" spans="2:4" x14ac:dyDescent="0.3">
      <c r="B12" s="432" t="s">
        <v>1915</v>
      </c>
      <c r="C12" s="433">
        <v>446627502</v>
      </c>
    </row>
    <row r="13" spans="2:4" x14ac:dyDescent="0.3">
      <c r="B13" s="432" t="s">
        <v>1918</v>
      </c>
      <c r="C13" s="433">
        <v>388883660</v>
      </c>
    </row>
    <row r="14" spans="2:4" x14ac:dyDescent="0.3">
      <c r="B14" s="432" t="s">
        <v>1926</v>
      </c>
      <c r="C14" s="433">
        <v>376330731</v>
      </c>
      <c r="D14" s="429"/>
    </row>
    <row r="15" spans="2:4" x14ac:dyDescent="0.3">
      <c r="B15" s="432" t="s">
        <v>1938</v>
      </c>
      <c r="C15" s="433">
        <v>262532080</v>
      </c>
    </row>
    <row r="16" spans="2:4" x14ac:dyDescent="0.3">
      <c r="B16" s="432" t="s">
        <v>1939</v>
      </c>
      <c r="C16" s="433">
        <v>154086282</v>
      </c>
    </row>
    <row r="17" spans="2:3" x14ac:dyDescent="0.3">
      <c r="B17" s="432" t="s">
        <v>1900</v>
      </c>
      <c r="C17" s="433">
        <v>118153539.99000001</v>
      </c>
    </row>
    <row r="18" spans="2:3" x14ac:dyDescent="0.3">
      <c r="B18" s="432" t="s">
        <v>1912</v>
      </c>
      <c r="C18" s="433">
        <v>113276192.93000001</v>
      </c>
    </row>
    <row r="19" spans="2:3" x14ac:dyDescent="0.3">
      <c r="B19" s="432" t="s">
        <v>1907</v>
      </c>
      <c r="C19" s="433">
        <v>91071196</v>
      </c>
    </row>
    <row r="20" spans="2:3" x14ac:dyDescent="0.3">
      <c r="B20" s="432" t="s">
        <v>1906</v>
      </c>
      <c r="C20" s="433">
        <v>70835757</v>
      </c>
    </row>
    <row r="21" spans="2:3" x14ac:dyDescent="0.3">
      <c r="B21" s="432" t="s">
        <v>1919</v>
      </c>
      <c r="C21" s="433">
        <v>37798521.969999999</v>
      </c>
    </row>
    <row r="22" spans="2:3" x14ac:dyDescent="0.3">
      <c r="B22" s="432" t="s">
        <v>1940</v>
      </c>
      <c r="C22" s="433">
        <v>31497877</v>
      </c>
    </row>
    <row r="23" spans="2:3" x14ac:dyDescent="0.3">
      <c r="B23" s="432" t="s">
        <v>1917</v>
      </c>
      <c r="C23" s="433">
        <v>26795089.009999998</v>
      </c>
    </row>
    <row r="24" spans="2:3" x14ac:dyDescent="0.3">
      <c r="B24" s="432" t="s">
        <v>1931</v>
      </c>
      <c r="C24" s="433">
        <v>14979338</v>
      </c>
    </row>
    <row r="25" spans="2:3" x14ac:dyDescent="0.3">
      <c r="B25" s="432" t="s">
        <v>1914</v>
      </c>
      <c r="C25" s="433">
        <v>13812433</v>
      </c>
    </row>
    <row r="26" spans="2:3" x14ac:dyDescent="0.3">
      <c r="B26" s="432" t="s">
        <v>1922</v>
      </c>
      <c r="C26" s="433">
        <v>230400</v>
      </c>
    </row>
    <row r="27" spans="2:3" x14ac:dyDescent="0.3">
      <c r="B27" s="432" t="s">
        <v>1925</v>
      </c>
      <c r="C27" s="433">
        <v>180000</v>
      </c>
    </row>
    <row r="28" spans="2:3" x14ac:dyDescent="0.3">
      <c r="B28" s="432" t="s">
        <v>1924</v>
      </c>
      <c r="C28" s="433">
        <v>165000</v>
      </c>
    </row>
    <row r="29" spans="2:3" x14ac:dyDescent="0.3">
      <c r="B29" s="432" t="s">
        <v>1921</v>
      </c>
      <c r="C29" s="433">
        <v>45224</v>
      </c>
    </row>
    <row r="30" spans="2:3" x14ac:dyDescent="0.3">
      <c r="B30" s="434" t="s">
        <v>1399</v>
      </c>
      <c r="C30" s="435">
        <f>SUM(C5:C29)</f>
        <v>18761559415.867001</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C29"/>
  <sheetViews>
    <sheetView zoomScale="80" zoomScaleNormal="80" workbookViewId="0">
      <selection activeCell="B2" sqref="B2"/>
    </sheetView>
  </sheetViews>
  <sheetFormatPr baseColWidth="10" defaultColWidth="11.5546875" defaultRowHeight="14.4" x14ac:dyDescent="0.3"/>
  <cols>
    <col min="1" max="1" width="11.5546875" style="472" customWidth="1"/>
    <col min="2" max="16384" width="11.5546875" style="472"/>
  </cols>
  <sheetData>
    <row r="2" spans="2:3" ht="16.2" x14ac:dyDescent="0.3">
      <c r="B2" s="456" t="s">
        <v>2681</v>
      </c>
    </row>
    <row r="3" spans="2:3" x14ac:dyDescent="0.3">
      <c r="B3" s="473"/>
    </row>
    <row r="4" spans="2:3" x14ac:dyDescent="0.3">
      <c r="B4" s="348" t="s">
        <v>1943</v>
      </c>
    </row>
    <row r="5" spans="2:3" ht="6.75" customHeight="1" x14ac:dyDescent="0.3">
      <c r="B5" s="674"/>
      <c r="C5" s="675"/>
    </row>
    <row r="6" spans="2:3" x14ac:dyDescent="0.3">
      <c r="B6" s="678" t="s">
        <v>2682</v>
      </c>
      <c r="C6" s="677"/>
    </row>
    <row r="7" spans="2:3" x14ac:dyDescent="0.3">
      <c r="B7" s="678" t="s">
        <v>2683</v>
      </c>
      <c r="C7" s="677"/>
    </row>
    <row r="8" spans="2:3" x14ac:dyDescent="0.3">
      <c r="B8" s="678" t="s">
        <v>2684</v>
      </c>
      <c r="C8" s="677"/>
    </row>
    <row r="9" spans="2:3" x14ac:dyDescent="0.3">
      <c r="B9" s="678" t="s">
        <v>2685</v>
      </c>
      <c r="C9" s="677"/>
    </row>
    <row r="10" spans="2:3" x14ac:dyDescent="0.3">
      <c r="B10" s="678" t="s">
        <v>2686</v>
      </c>
      <c r="C10" s="677"/>
    </row>
    <row r="11" spans="2:3" x14ac:dyDescent="0.3">
      <c r="B11" s="678" t="s">
        <v>2687</v>
      </c>
      <c r="C11" s="677"/>
    </row>
    <row r="12" spans="2:3" x14ac:dyDescent="0.3">
      <c r="B12" s="678" t="s">
        <v>2688</v>
      </c>
      <c r="C12" s="677"/>
    </row>
    <row r="13" spans="2:3" x14ac:dyDescent="0.3">
      <c r="B13" s="678" t="s">
        <v>2689</v>
      </c>
      <c r="C13" s="677"/>
    </row>
    <row r="14" spans="2:3" x14ac:dyDescent="0.3">
      <c r="B14" s="678" t="s">
        <v>2690</v>
      </c>
      <c r="C14" s="677"/>
    </row>
    <row r="15" spans="2:3" x14ac:dyDescent="0.3">
      <c r="B15" s="678" t="s">
        <v>2691</v>
      </c>
      <c r="C15" s="677"/>
    </row>
    <row r="16" spans="2:3" x14ac:dyDescent="0.3">
      <c r="B16" s="678" t="s">
        <v>2692</v>
      </c>
      <c r="C16" s="677"/>
    </row>
    <row r="17" spans="2:3" x14ac:dyDescent="0.3">
      <c r="B17" s="474"/>
    </row>
    <row r="18" spans="2:3" x14ac:dyDescent="0.3">
      <c r="B18" s="348" t="s">
        <v>1944</v>
      </c>
    </row>
    <row r="19" spans="2:3" ht="5.25" customHeight="1" x14ac:dyDescent="0.3">
      <c r="B19" s="676"/>
      <c r="C19" s="677"/>
    </row>
    <row r="20" spans="2:3" x14ac:dyDescent="0.3">
      <c r="B20" s="678" t="s">
        <v>2693</v>
      </c>
      <c r="C20" s="677"/>
    </row>
    <row r="21" spans="2:3" x14ac:dyDescent="0.3">
      <c r="B21" s="678" t="s">
        <v>2694</v>
      </c>
      <c r="C21" s="677"/>
    </row>
    <row r="22" spans="2:3" x14ac:dyDescent="0.3">
      <c r="B22" s="678" t="s">
        <v>2695</v>
      </c>
      <c r="C22" s="677"/>
    </row>
    <row r="23" spans="2:3" x14ac:dyDescent="0.3">
      <c r="B23" s="678" t="s">
        <v>2696</v>
      </c>
      <c r="C23" s="677"/>
    </row>
    <row r="24" spans="2:3" x14ac:dyDescent="0.3">
      <c r="B24" s="474"/>
    </row>
    <row r="25" spans="2:3" x14ac:dyDescent="0.3">
      <c r="B25" s="348" t="s">
        <v>57</v>
      </c>
    </row>
    <row r="26" spans="2:3" ht="5.25" customHeight="1" x14ac:dyDescent="0.3">
      <c r="B26" s="348"/>
    </row>
    <row r="27" spans="2:3" x14ac:dyDescent="0.3">
      <c r="B27" s="678" t="s">
        <v>2697</v>
      </c>
    </row>
    <row r="28" spans="2:3" x14ac:dyDescent="0.3">
      <c r="B28" s="678" t="s">
        <v>2698</v>
      </c>
    </row>
    <row r="29" spans="2:3" x14ac:dyDescent="0.3">
      <c r="B29" s="678" t="s">
        <v>2699</v>
      </c>
    </row>
  </sheetData>
  <pageMargins left="0.70000000000000007" right="0.70000000000000007" top="0.75" bottom="0.75" header="0.30000000000000004" footer="0.3000000000000000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1481D-3AB7-4414-A1ED-0AE25DFAE81D}">
  <dimension ref="B2:N22"/>
  <sheetViews>
    <sheetView showGridLines="0" zoomScale="80" zoomScaleNormal="80" workbookViewId="0">
      <selection activeCell="B6" sqref="B6"/>
    </sheetView>
  </sheetViews>
  <sheetFormatPr baseColWidth="10" defaultColWidth="11.5546875" defaultRowHeight="14.4" x14ac:dyDescent="0.3"/>
  <cols>
    <col min="1" max="1" width="11.5546875" style="317"/>
    <col min="2" max="2" width="47" style="317" bestFit="1" customWidth="1"/>
    <col min="3" max="3" width="0.5546875" style="317" customWidth="1"/>
    <col min="4" max="4" width="11.5546875" style="317"/>
    <col min="5" max="5" width="0.5546875" style="317" customWidth="1"/>
    <col min="6" max="6" width="14.88671875" style="317" bestFit="1" customWidth="1"/>
    <col min="7" max="7" width="11.5546875" style="317"/>
    <col min="8" max="8" width="14.88671875" style="317" bestFit="1" customWidth="1"/>
    <col min="9" max="9" width="0.5546875" style="317" customWidth="1"/>
    <col min="10" max="10" width="14.88671875" style="317" bestFit="1" customWidth="1"/>
    <col min="11" max="11" width="11.5546875" style="317"/>
    <col min="12" max="12" width="14.88671875" style="317" bestFit="1" customWidth="1"/>
    <col min="13" max="13" width="0.5546875" style="317" customWidth="1"/>
    <col min="14" max="16384" width="11.5546875" style="317"/>
  </cols>
  <sheetData>
    <row r="2" spans="2:14" ht="24" x14ac:dyDescent="0.3">
      <c r="B2" s="457" t="s">
        <v>1945</v>
      </c>
      <c r="C2" s="458"/>
      <c r="D2" s="458"/>
      <c r="E2" s="458"/>
      <c r="F2" s="459" t="s">
        <v>11</v>
      </c>
      <c r="G2" s="459" t="s">
        <v>12</v>
      </c>
      <c r="H2" s="458"/>
      <c r="I2" s="458"/>
      <c r="J2" s="458"/>
      <c r="K2" s="457" t="s">
        <v>1946</v>
      </c>
      <c r="L2" s="460">
        <v>2021</v>
      </c>
      <c r="M2" s="458"/>
      <c r="N2" s="461">
        <v>586.96199999999999</v>
      </c>
    </row>
    <row r="3" spans="2:14" x14ac:dyDescent="0.3">
      <c r="B3" s="457"/>
      <c r="C3" s="458"/>
      <c r="D3" s="458"/>
      <c r="E3" s="458"/>
      <c r="F3" s="459"/>
      <c r="G3" s="459"/>
      <c r="H3" s="458"/>
      <c r="I3" s="458"/>
      <c r="J3" s="458"/>
      <c r="K3" s="457"/>
      <c r="L3" s="460"/>
      <c r="M3" s="458"/>
      <c r="N3" s="461"/>
    </row>
    <row r="4" spans="2:14" x14ac:dyDescent="0.3">
      <c r="B4" s="889" t="s">
        <v>1740</v>
      </c>
      <c r="C4" s="458"/>
      <c r="D4" s="890" t="s">
        <v>1947</v>
      </c>
      <c r="E4" s="458"/>
      <c r="F4" s="892" t="s">
        <v>1948</v>
      </c>
      <c r="G4" s="892"/>
      <c r="H4" s="892"/>
      <c r="I4" s="458"/>
      <c r="J4" s="892" t="s">
        <v>1949</v>
      </c>
      <c r="K4" s="892"/>
      <c r="L4" s="892"/>
      <c r="M4" s="458"/>
      <c r="N4" s="889" t="s">
        <v>1950</v>
      </c>
    </row>
    <row r="5" spans="2:14" x14ac:dyDescent="0.3">
      <c r="B5" s="889"/>
      <c r="C5" s="458"/>
      <c r="D5" s="891"/>
      <c r="E5" s="458"/>
      <c r="F5" s="462" t="s">
        <v>1951</v>
      </c>
      <c r="G5" s="462" t="s">
        <v>1952</v>
      </c>
      <c r="H5" s="462" t="s">
        <v>1953</v>
      </c>
      <c r="I5" s="458"/>
      <c r="J5" s="462" t="s">
        <v>1951</v>
      </c>
      <c r="K5" s="462" t="s">
        <v>1952</v>
      </c>
      <c r="L5" s="462" t="s">
        <v>1953</v>
      </c>
      <c r="M5" s="458"/>
      <c r="N5" s="889"/>
    </row>
    <row r="6" spans="2:14" x14ac:dyDescent="0.3">
      <c r="B6" s="463" t="s">
        <v>1954</v>
      </c>
      <c r="C6" s="458"/>
      <c r="D6" s="463"/>
      <c r="E6" s="458" t="s">
        <v>1080</v>
      </c>
      <c r="F6" s="464"/>
      <c r="G6" s="464"/>
      <c r="H6" s="464"/>
      <c r="I6" s="458"/>
      <c r="J6" s="464"/>
      <c r="K6" s="464"/>
      <c r="L6" s="464"/>
      <c r="M6" s="458"/>
      <c r="N6" s="464"/>
    </row>
    <row r="7" spans="2:14" x14ac:dyDescent="0.3">
      <c r="B7" s="477" t="s">
        <v>1898</v>
      </c>
      <c r="C7" s="476"/>
      <c r="D7" s="475" t="s">
        <v>1955</v>
      </c>
      <c r="E7" s="476"/>
      <c r="F7" s="475">
        <v>2367749801</v>
      </c>
      <c r="G7" s="475">
        <v>0</v>
      </c>
      <c r="H7" s="475">
        <f t="shared" ref="H7:H21" si="0">F7+G7</f>
        <v>2367749801</v>
      </c>
      <c r="I7" s="476"/>
      <c r="J7" s="475">
        <v>1733694862</v>
      </c>
      <c r="K7" s="475">
        <v>0</v>
      </c>
      <c r="L7" s="475">
        <f t="shared" ref="L7:L21" si="1">J7+K7</f>
        <v>1733694862</v>
      </c>
      <c r="M7" s="476"/>
      <c r="N7" s="475">
        <f t="shared" ref="N7:N15" si="2">H7-L7</f>
        <v>634054939</v>
      </c>
    </row>
    <row r="8" spans="2:14" x14ac:dyDescent="0.3">
      <c r="B8" s="477" t="s">
        <v>1900</v>
      </c>
      <c r="C8" s="476"/>
      <c r="D8" s="475" t="s">
        <v>1955</v>
      </c>
      <c r="E8" s="476"/>
      <c r="F8" s="475">
        <v>399386529</v>
      </c>
      <c r="G8" s="475">
        <v>0</v>
      </c>
      <c r="H8" s="475">
        <f t="shared" si="0"/>
        <v>399386529</v>
      </c>
      <c r="I8" s="476"/>
      <c r="J8" s="475">
        <v>374545325</v>
      </c>
      <c r="K8" s="475">
        <v>0</v>
      </c>
      <c r="L8" s="475">
        <f t="shared" si="1"/>
        <v>374545325</v>
      </c>
      <c r="M8" s="476"/>
      <c r="N8" s="475">
        <f t="shared" si="2"/>
        <v>24841204</v>
      </c>
    </row>
    <row r="9" spans="2:14" x14ac:dyDescent="0.3">
      <c r="B9" s="477" t="s">
        <v>1912</v>
      </c>
      <c r="C9" s="476"/>
      <c r="D9" s="475" t="s">
        <v>1955</v>
      </c>
      <c r="E9" s="476"/>
      <c r="F9" s="475">
        <v>188681656</v>
      </c>
      <c r="G9" s="475">
        <v>0</v>
      </c>
      <c r="H9" s="475">
        <f t="shared" si="0"/>
        <v>188681656</v>
      </c>
      <c r="I9" s="476"/>
      <c r="J9" s="475">
        <v>153978240</v>
      </c>
      <c r="K9" s="475">
        <v>0</v>
      </c>
      <c r="L9" s="475">
        <f t="shared" si="1"/>
        <v>153978240</v>
      </c>
      <c r="M9" s="476"/>
      <c r="N9" s="475">
        <f t="shared" si="2"/>
        <v>34703416</v>
      </c>
    </row>
    <row r="10" spans="2:14" x14ac:dyDescent="0.3">
      <c r="B10" s="477" t="s">
        <v>1919</v>
      </c>
      <c r="C10" s="476"/>
      <c r="D10" s="475" t="s">
        <v>1955</v>
      </c>
      <c r="E10" s="476"/>
      <c r="F10" s="475">
        <v>18868165</v>
      </c>
      <c r="G10" s="475">
        <v>0</v>
      </c>
      <c r="H10" s="475">
        <f t="shared" si="0"/>
        <v>18868165</v>
      </c>
      <c r="I10" s="476"/>
      <c r="J10" s="475">
        <v>15397823</v>
      </c>
      <c r="K10" s="475">
        <v>0</v>
      </c>
      <c r="L10" s="475">
        <f t="shared" si="1"/>
        <v>15397823</v>
      </c>
      <c r="M10" s="476"/>
      <c r="N10" s="475">
        <f t="shared" si="2"/>
        <v>3470342</v>
      </c>
    </row>
    <row r="11" spans="2:14" x14ac:dyDescent="0.3">
      <c r="B11" s="477" t="s">
        <v>1917</v>
      </c>
      <c r="C11" s="476"/>
      <c r="D11" s="475" t="s">
        <v>1955</v>
      </c>
      <c r="E11" s="476"/>
      <c r="F11" s="475">
        <v>4346000</v>
      </c>
      <c r="G11" s="475">
        <v>0</v>
      </c>
      <c r="H11" s="475">
        <f t="shared" si="0"/>
        <v>4346000</v>
      </c>
      <c r="I11" s="476"/>
      <c r="J11" s="475">
        <v>3749412</v>
      </c>
      <c r="K11" s="475">
        <v>0</v>
      </c>
      <c r="L11" s="475">
        <f t="shared" si="1"/>
        <v>3749412</v>
      </c>
      <c r="M11" s="476"/>
      <c r="N11" s="475">
        <f t="shared" si="2"/>
        <v>596588</v>
      </c>
    </row>
    <row r="12" spans="2:14" x14ac:dyDescent="0.3">
      <c r="B12" s="477" t="s">
        <v>1910</v>
      </c>
      <c r="C12" s="476"/>
      <c r="D12" s="475" t="s">
        <v>1955</v>
      </c>
      <c r="E12" s="476"/>
      <c r="F12" s="475">
        <v>1685178</v>
      </c>
      <c r="G12" s="475">
        <v>0</v>
      </c>
      <c r="H12" s="475">
        <f t="shared" si="0"/>
        <v>1685178</v>
      </c>
      <c r="I12" s="476"/>
      <c r="J12" s="475"/>
      <c r="K12" s="475">
        <v>0</v>
      </c>
      <c r="L12" s="475">
        <f t="shared" si="1"/>
        <v>0</v>
      </c>
      <c r="M12" s="476"/>
      <c r="N12" s="475">
        <f t="shared" si="2"/>
        <v>1685178</v>
      </c>
    </row>
    <row r="13" spans="2:14" x14ac:dyDescent="0.3">
      <c r="B13" s="477" t="s">
        <v>1913</v>
      </c>
      <c r="C13" s="476"/>
      <c r="D13" s="475" t="s">
        <v>1955</v>
      </c>
      <c r="E13" s="476"/>
      <c r="F13" s="475">
        <v>59397590</v>
      </c>
      <c r="G13" s="475">
        <v>0</v>
      </c>
      <c r="H13" s="475">
        <f t="shared" si="0"/>
        <v>59397590</v>
      </c>
      <c r="I13" s="476"/>
      <c r="J13" s="475">
        <v>59397589</v>
      </c>
      <c r="K13" s="475">
        <v>0</v>
      </c>
      <c r="L13" s="475">
        <f t="shared" si="1"/>
        <v>59397589</v>
      </c>
      <c r="M13" s="476"/>
      <c r="N13" s="475">
        <f t="shared" si="2"/>
        <v>1</v>
      </c>
    </row>
    <row r="14" spans="2:14" x14ac:dyDescent="0.3">
      <c r="B14" s="477" t="s">
        <v>1925</v>
      </c>
      <c r="C14" s="476"/>
      <c r="D14" s="475" t="s">
        <v>1955</v>
      </c>
      <c r="E14" s="476"/>
      <c r="F14" s="475">
        <v>0</v>
      </c>
      <c r="G14" s="475">
        <v>0</v>
      </c>
      <c r="H14" s="475">
        <f t="shared" si="0"/>
        <v>0</v>
      </c>
      <c r="I14" s="476"/>
      <c r="J14" s="475">
        <v>606000</v>
      </c>
      <c r="K14" s="475">
        <v>0</v>
      </c>
      <c r="L14" s="475">
        <f t="shared" si="1"/>
        <v>606000</v>
      </c>
      <c r="M14" s="476"/>
      <c r="N14" s="475">
        <f t="shared" si="2"/>
        <v>-606000</v>
      </c>
    </row>
    <row r="15" spans="2:14" x14ac:dyDescent="0.3">
      <c r="B15" s="477" t="s">
        <v>1895</v>
      </c>
      <c r="C15" s="476"/>
      <c r="D15" s="475" t="s">
        <v>1956</v>
      </c>
      <c r="E15" s="476"/>
      <c r="F15" s="475">
        <v>37749024</v>
      </c>
      <c r="G15" s="475">
        <v>0</v>
      </c>
      <c r="H15" s="475">
        <f t="shared" si="0"/>
        <v>37749024</v>
      </c>
      <c r="I15" s="476"/>
      <c r="J15" s="475"/>
      <c r="K15" s="475">
        <v>0</v>
      </c>
      <c r="L15" s="475">
        <f t="shared" si="1"/>
        <v>0</v>
      </c>
      <c r="M15" s="476"/>
      <c r="N15" s="475">
        <f t="shared" si="2"/>
        <v>37749024</v>
      </c>
    </row>
    <row r="16" spans="2:14" x14ac:dyDescent="0.3">
      <c r="B16" s="477" t="s">
        <v>1891</v>
      </c>
      <c r="C16" s="476"/>
      <c r="D16" s="475" t="s">
        <v>1956</v>
      </c>
      <c r="E16" s="476" t="s">
        <v>1080</v>
      </c>
      <c r="F16" s="475">
        <v>335520639128</v>
      </c>
      <c r="G16" s="475">
        <v>0</v>
      </c>
      <c r="H16" s="475">
        <f t="shared" si="0"/>
        <v>335520639128</v>
      </c>
      <c r="I16" s="476"/>
      <c r="J16" s="475">
        <v>335520639128</v>
      </c>
      <c r="K16" s="475">
        <v>0</v>
      </c>
      <c r="L16" s="475">
        <f t="shared" si="1"/>
        <v>335520639128</v>
      </c>
      <c r="M16" s="476"/>
      <c r="N16" s="475">
        <f>H16-L16</f>
        <v>0</v>
      </c>
    </row>
    <row r="17" spans="2:14" x14ac:dyDescent="0.3">
      <c r="B17" s="477" t="s">
        <v>1899</v>
      </c>
      <c r="C17" s="476"/>
      <c r="D17" s="475" t="s">
        <v>1956</v>
      </c>
      <c r="E17" s="476" t="s">
        <v>1080</v>
      </c>
      <c r="F17" s="475">
        <v>0</v>
      </c>
      <c r="G17" s="475">
        <v>0</v>
      </c>
      <c r="H17" s="475">
        <f t="shared" si="0"/>
        <v>0</v>
      </c>
      <c r="I17" s="476"/>
      <c r="J17" s="475">
        <v>723147100</v>
      </c>
      <c r="K17" s="475">
        <v>0</v>
      </c>
      <c r="L17" s="475">
        <f t="shared" si="1"/>
        <v>723147100</v>
      </c>
      <c r="M17" s="476"/>
      <c r="N17" s="475">
        <f>H17-L17</f>
        <v>-723147100</v>
      </c>
    </row>
    <row r="18" spans="2:14" x14ac:dyDescent="0.3">
      <c r="B18" s="477" t="s">
        <v>1904</v>
      </c>
      <c r="C18" s="476"/>
      <c r="D18" s="475" t="s">
        <v>1956</v>
      </c>
      <c r="E18" s="476" t="s">
        <v>1080</v>
      </c>
      <c r="F18" s="475">
        <v>712447197</v>
      </c>
      <c r="G18" s="475">
        <v>0</v>
      </c>
      <c r="H18" s="475">
        <f t="shared" si="0"/>
        <v>712447197</v>
      </c>
      <c r="I18" s="476"/>
      <c r="J18" s="475">
        <v>712447197</v>
      </c>
      <c r="K18" s="475">
        <v>0</v>
      </c>
      <c r="L18" s="475">
        <f t="shared" si="1"/>
        <v>712447197</v>
      </c>
      <c r="M18" s="476"/>
      <c r="N18" s="475">
        <f t="shared" ref="N18" si="3">H18-L18</f>
        <v>0</v>
      </c>
    </row>
    <row r="19" spans="2:14" x14ac:dyDescent="0.3">
      <c r="B19" s="477" t="s">
        <v>1909</v>
      </c>
      <c r="C19" s="476"/>
      <c r="D19" s="475" t="s">
        <v>1957</v>
      </c>
      <c r="E19" s="476" t="s">
        <v>1080</v>
      </c>
      <c r="F19" s="475">
        <v>12074160</v>
      </c>
      <c r="G19" s="475">
        <v>0</v>
      </c>
      <c r="H19" s="475">
        <f t="shared" si="0"/>
        <v>12074160</v>
      </c>
      <c r="I19" s="476"/>
      <c r="J19" s="475">
        <v>12074160</v>
      </c>
      <c r="K19" s="475">
        <v>0</v>
      </c>
      <c r="L19" s="475">
        <f t="shared" si="1"/>
        <v>12074160</v>
      </c>
      <c r="M19" s="476"/>
      <c r="N19" s="475">
        <f>H19-L19</f>
        <v>0</v>
      </c>
    </row>
    <row r="20" spans="2:14" x14ac:dyDescent="0.3">
      <c r="B20" s="477" t="s">
        <v>1907</v>
      </c>
      <c r="C20" s="476"/>
      <c r="D20" s="475" t="s">
        <v>1957</v>
      </c>
      <c r="E20" s="476" t="s">
        <v>1080</v>
      </c>
      <c r="F20" s="475">
        <v>348096881</v>
      </c>
      <c r="G20" s="475">
        <v>0</v>
      </c>
      <c r="H20" s="475">
        <f t="shared" si="0"/>
        <v>348096881</v>
      </c>
      <c r="I20" s="476"/>
      <c r="J20" s="475">
        <v>348096881</v>
      </c>
      <c r="K20" s="475">
        <v>0</v>
      </c>
      <c r="L20" s="475">
        <f t="shared" si="1"/>
        <v>348096881</v>
      </c>
      <c r="M20" s="476"/>
      <c r="N20" s="475">
        <f t="shared" ref="N20:N21" si="4">H20-L20</f>
        <v>0</v>
      </c>
    </row>
    <row r="21" spans="2:14" x14ac:dyDescent="0.3">
      <c r="B21" s="477" t="s">
        <v>1915</v>
      </c>
      <c r="C21" s="476"/>
      <c r="D21" s="475" t="s">
        <v>1957</v>
      </c>
      <c r="E21" s="476" t="s">
        <v>1080</v>
      </c>
      <c r="F21" s="475">
        <v>5000914</v>
      </c>
      <c r="G21" s="475">
        <v>0</v>
      </c>
      <c r="H21" s="475">
        <f t="shared" si="0"/>
        <v>5000914</v>
      </c>
      <c r="I21" s="476"/>
      <c r="J21" s="475">
        <v>5000914</v>
      </c>
      <c r="K21" s="475">
        <v>0</v>
      </c>
      <c r="L21" s="475">
        <f t="shared" si="1"/>
        <v>5000914</v>
      </c>
      <c r="M21" s="476"/>
      <c r="N21" s="475">
        <f t="shared" si="4"/>
        <v>0</v>
      </c>
    </row>
    <row r="22" spans="2:14" x14ac:dyDescent="0.3">
      <c r="B22" s="470" t="s">
        <v>1399</v>
      </c>
      <c r="C22" s="458"/>
      <c r="D22" s="470"/>
      <c r="E22" s="458"/>
      <c r="F22" s="471">
        <f>SUM(F7:F21)</f>
        <v>339676122223</v>
      </c>
      <c r="G22" s="471">
        <f>SUM(G7:G21)</f>
        <v>0</v>
      </c>
      <c r="H22" s="471">
        <f>SUM(H7:H21)</f>
        <v>339676122223</v>
      </c>
      <c r="I22" s="458"/>
      <c r="J22" s="471">
        <f>SUM(J7:J21)</f>
        <v>339662774631</v>
      </c>
      <c r="K22" s="471">
        <f>SUM(K7:K21)</f>
        <v>0</v>
      </c>
      <c r="L22" s="471">
        <f>SUM(L7:L21)</f>
        <v>339662774631</v>
      </c>
      <c r="M22" s="458"/>
      <c r="N22" s="471">
        <f>SUM(N7:N21)</f>
        <v>13347592</v>
      </c>
    </row>
  </sheetData>
  <mergeCells count="5">
    <mergeCell ref="B4:B5"/>
    <mergeCell ref="D4:D5"/>
    <mergeCell ref="F4:H4"/>
    <mergeCell ref="J4:L4"/>
    <mergeCell ref="N4:N5"/>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N31"/>
  <sheetViews>
    <sheetView showGridLines="0" zoomScale="80" zoomScaleNormal="80" workbookViewId="0">
      <selection activeCell="B23" sqref="A1:XFD1048576"/>
    </sheetView>
  </sheetViews>
  <sheetFormatPr baseColWidth="10" defaultColWidth="11.5546875" defaultRowHeight="14.4" x14ac:dyDescent="0.3"/>
  <cols>
    <col min="1" max="1" width="11.5546875" style="317"/>
    <col min="2" max="2" width="47" style="317" bestFit="1" customWidth="1"/>
    <col min="3" max="3" width="0.5546875" style="317" customWidth="1"/>
    <col min="4" max="4" width="11.5546875" style="317"/>
    <col min="5" max="5" width="0.5546875" style="317" customWidth="1"/>
    <col min="6" max="6" width="14.5546875" style="317" bestFit="1" customWidth="1"/>
    <col min="7" max="7" width="11.5546875" style="317"/>
    <col min="8" max="8" width="14.5546875" style="317" bestFit="1" customWidth="1"/>
    <col min="9" max="9" width="0.5546875" style="317" customWidth="1"/>
    <col min="10" max="10" width="14.5546875" style="317" bestFit="1" customWidth="1"/>
    <col min="11" max="11" width="11.5546875" style="317"/>
    <col min="12" max="12" width="14.5546875" style="317" bestFit="1" customWidth="1"/>
    <col min="13" max="13" width="0.5546875" style="317" customWidth="1"/>
    <col min="14" max="14" width="14.5546875" style="317" bestFit="1" customWidth="1"/>
    <col min="15" max="16384" width="11.5546875" style="317"/>
  </cols>
  <sheetData>
    <row r="2" spans="2:14" ht="24" x14ac:dyDescent="0.3">
      <c r="B2" s="457" t="s">
        <v>1945</v>
      </c>
      <c r="C2" s="458"/>
      <c r="D2" s="458"/>
      <c r="E2" s="458"/>
      <c r="F2" s="459" t="s">
        <v>17</v>
      </c>
      <c r="G2" s="459" t="s">
        <v>18</v>
      </c>
      <c r="H2" s="458"/>
      <c r="I2" s="458"/>
      <c r="J2" s="458"/>
      <c r="K2" s="457" t="s">
        <v>1946</v>
      </c>
      <c r="L2" s="460">
        <v>2021</v>
      </c>
      <c r="M2" s="458"/>
      <c r="N2" s="461">
        <v>586.96199999999999</v>
      </c>
    </row>
    <row r="3" spans="2:14" ht="15" customHeight="1" x14ac:dyDescent="0.3">
      <c r="B3" s="465"/>
      <c r="C3" s="458"/>
      <c r="D3" s="458"/>
      <c r="E3" s="458"/>
      <c r="F3" s="458"/>
      <c r="G3" s="458"/>
      <c r="H3" s="458"/>
      <c r="I3" s="458"/>
      <c r="J3" s="458"/>
      <c r="K3" s="458"/>
      <c r="L3" s="458"/>
      <c r="M3" s="458"/>
      <c r="N3" s="458"/>
    </row>
    <row r="4" spans="2:14" ht="14.4" customHeight="1" x14ac:dyDescent="0.3">
      <c r="B4" s="889" t="s">
        <v>1740</v>
      </c>
      <c r="C4" s="458"/>
      <c r="D4" s="890" t="s">
        <v>1947</v>
      </c>
      <c r="E4" s="458"/>
      <c r="F4" s="892" t="s">
        <v>1948</v>
      </c>
      <c r="G4" s="892"/>
      <c r="H4" s="892"/>
      <c r="I4" s="458"/>
      <c r="J4" s="892" t="s">
        <v>1949</v>
      </c>
      <c r="K4" s="892"/>
      <c r="L4" s="892"/>
      <c r="M4" s="458"/>
      <c r="N4" s="889" t="s">
        <v>1950</v>
      </c>
    </row>
    <row r="5" spans="2:14" ht="15" thickBot="1" x14ac:dyDescent="0.35">
      <c r="B5" s="893"/>
      <c r="C5" s="458"/>
      <c r="D5" s="894"/>
      <c r="E5" s="458"/>
      <c r="F5" s="466" t="s">
        <v>1951</v>
      </c>
      <c r="G5" s="466" t="s">
        <v>1952</v>
      </c>
      <c r="H5" s="466" t="s">
        <v>1953</v>
      </c>
      <c r="I5" s="458"/>
      <c r="J5" s="466" t="s">
        <v>1951</v>
      </c>
      <c r="K5" s="466" t="s">
        <v>1952</v>
      </c>
      <c r="L5" s="466" t="s">
        <v>1953</v>
      </c>
      <c r="M5" s="458"/>
      <c r="N5" s="893"/>
    </row>
    <row r="6" spans="2:14" ht="15" thickTop="1" x14ac:dyDescent="0.3">
      <c r="B6" s="467" t="s">
        <v>1954</v>
      </c>
      <c r="C6" s="458"/>
      <c r="D6" s="467"/>
      <c r="E6" s="458" t="s">
        <v>1080</v>
      </c>
      <c r="F6" s="464"/>
      <c r="G6" s="464"/>
      <c r="H6" s="464"/>
      <c r="I6" s="458"/>
      <c r="J6" s="464"/>
      <c r="K6" s="464"/>
      <c r="L6" s="464"/>
      <c r="M6" s="458"/>
      <c r="N6" s="464"/>
    </row>
    <row r="7" spans="2:14" x14ac:dyDescent="0.3">
      <c r="B7" s="475" t="s">
        <v>1931</v>
      </c>
      <c r="C7" s="476"/>
      <c r="D7" s="475" t="s">
        <v>1955</v>
      </c>
      <c r="E7" s="476"/>
      <c r="F7" s="475">
        <v>5467349931</v>
      </c>
      <c r="G7" s="475">
        <v>0</v>
      </c>
      <c r="H7" s="475">
        <f t="shared" ref="H7:H30" si="0">F7+G7</f>
        <v>5467349931</v>
      </c>
      <c r="I7" s="476"/>
      <c r="J7" s="475"/>
      <c r="K7" s="475">
        <v>0</v>
      </c>
      <c r="L7" s="475">
        <f t="shared" ref="L7:L30" si="1">J7+K7</f>
        <v>0</v>
      </c>
      <c r="M7" s="476"/>
      <c r="N7" s="475">
        <f>H7-L7</f>
        <v>5467349931</v>
      </c>
    </row>
    <row r="8" spans="2:14" x14ac:dyDescent="0.3">
      <c r="B8" s="475" t="s">
        <v>1898</v>
      </c>
      <c r="C8" s="476"/>
      <c r="D8" s="475" t="s">
        <v>1955</v>
      </c>
      <c r="E8" s="476"/>
      <c r="F8" s="475">
        <v>11642396619</v>
      </c>
      <c r="G8" s="475">
        <v>0</v>
      </c>
      <c r="H8" s="475">
        <f t="shared" si="0"/>
        <v>11642396619</v>
      </c>
      <c r="I8" s="476"/>
      <c r="J8" s="475">
        <v>11414780085</v>
      </c>
      <c r="K8" s="475">
        <v>0</v>
      </c>
      <c r="L8" s="475">
        <f t="shared" si="1"/>
        <v>11414780085</v>
      </c>
      <c r="M8" s="476"/>
      <c r="N8" s="475">
        <f t="shared" ref="N8:N20" si="2">H8-L8</f>
        <v>227616534</v>
      </c>
    </row>
    <row r="9" spans="2:14" x14ac:dyDescent="0.3">
      <c r="B9" s="475" t="s">
        <v>1900</v>
      </c>
      <c r="C9" s="476"/>
      <c r="D9" s="475" t="s">
        <v>1955</v>
      </c>
      <c r="E9" s="476"/>
      <c r="F9" s="475">
        <v>2075223210</v>
      </c>
      <c r="G9" s="475">
        <v>0</v>
      </c>
      <c r="H9" s="475">
        <f t="shared" si="0"/>
        <v>2075223210</v>
      </c>
      <c r="I9" s="476"/>
      <c r="J9" s="475"/>
      <c r="K9" s="475">
        <v>0</v>
      </c>
      <c r="L9" s="475">
        <f t="shared" si="1"/>
        <v>0</v>
      </c>
      <c r="M9" s="476"/>
      <c r="N9" s="475">
        <f t="shared" si="2"/>
        <v>2075223210</v>
      </c>
    </row>
    <row r="10" spans="2:14" x14ac:dyDescent="0.3">
      <c r="B10" s="475" t="s">
        <v>1912</v>
      </c>
      <c r="C10" s="476"/>
      <c r="D10" s="475" t="s">
        <v>1955</v>
      </c>
      <c r="E10" s="476"/>
      <c r="F10" s="475">
        <v>21475198</v>
      </c>
      <c r="G10" s="475">
        <v>0</v>
      </c>
      <c r="H10" s="475">
        <f t="shared" si="0"/>
        <v>21475198</v>
      </c>
      <c r="I10" s="476"/>
      <c r="J10" s="475">
        <v>21475198</v>
      </c>
      <c r="K10" s="475">
        <v>0</v>
      </c>
      <c r="L10" s="475">
        <f t="shared" si="1"/>
        <v>21475198</v>
      </c>
      <c r="M10" s="476"/>
      <c r="N10" s="475">
        <f t="shared" si="2"/>
        <v>0</v>
      </c>
    </row>
    <row r="11" spans="2:14" x14ac:dyDescent="0.3">
      <c r="B11" s="475" t="s">
        <v>1919</v>
      </c>
      <c r="C11" s="476"/>
      <c r="D11" s="475" t="s">
        <v>1955</v>
      </c>
      <c r="E11" s="476"/>
      <c r="F11" s="475">
        <v>1073760</v>
      </c>
      <c r="G11" s="475">
        <v>0</v>
      </c>
      <c r="H11" s="475">
        <f t="shared" si="0"/>
        <v>1073760</v>
      </c>
      <c r="I11" s="476"/>
      <c r="J11" s="475">
        <v>1073760</v>
      </c>
      <c r="K11" s="475">
        <v>0</v>
      </c>
      <c r="L11" s="475">
        <f t="shared" si="1"/>
        <v>1073760</v>
      </c>
      <c r="M11" s="476"/>
      <c r="N11" s="475">
        <f t="shared" si="2"/>
        <v>0</v>
      </c>
    </row>
    <row r="12" spans="2:14" x14ac:dyDescent="0.3">
      <c r="B12" s="475" t="s">
        <v>1914</v>
      </c>
      <c r="C12" s="476"/>
      <c r="D12" s="475" t="s">
        <v>1955</v>
      </c>
      <c r="E12" s="476"/>
      <c r="F12" s="475"/>
      <c r="G12" s="475">
        <v>0</v>
      </c>
      <c r="H12" s="475">
        <f t="shared" si="0"/>
        <v>0</v>
      </c>
      <c r="I12" s="476"/>
      <c r="J12" s="475">
        <v>29006629</v>
      </c>
      <c r="K12" s="475">
        <v>0</v>
      </c>
      <c r="L12" s="475">
        <f t="shared" si="1"/>
        <v>29006629</v>
      </c>
      <c r="M12" s="476"/>
      <c r="N12" s="475">
        <f t="shared" si="2"/>
        <v>-29006629</v>
      </c>
    </row>
    <row r="13" spans="2:14" x14ac:dyDescent="0.3">
      <c r="B13" s="475" t="s">
        <v>1917</v>
      </c>
      <c r="C13" s="476"/>
      <c r="D13" s="475" t="s">
        <v>1955</v>
      </c>
      <c r="E13" s="476"/>
      <c r="F13" s="475">
        <v>8164000</v>
      </c>
      <c r="G13" s="475">
        <v>0</v>
      </c>
      <c r="H13" s="475">
        <f t="shared" si="0"/>
        <v>8164000</v>
      </c>
      <c r="I13" s="476"/>
      <c r="J13" s="475">
        <v>9024000</v>
      </c>
      <c r="K13" s="475">
        <v>0</v>
      </c>
      <c r="L13" s="475">
        <f t="shared" si="1"/>
        <v>9024000</v>
      </c>
      <c r="M13" s="476"/>
      <c r="N13" s="475">
        <f t="shared" si="2"/>
        <v>-860000</v>
      </c>
    </row>
    <row r="14" spans="2:14" x14ac:dyDescent="0.3">
      <c r="B14" s="475" t="s">
        <v>1910</v>
      </c>
      <c r="C14" s="476"/>
      <c r="D14" s="475" t="s">
        <v>1955</v>
      </c>
      <c r="E14" s="476"/>
      <c r="F14" s="475">
        <v>120724684</v>
      </c>
      <c r="G14" s="475">
        <v>0</v>
      </c>
      <c r="H14" s="475">
        <f t="shared" si="0"/>
        <v>120724684</v>
      </c>
      <c r="I14" s="476"/>
      <c r="J14" s="475">
        <v>167328566</v>
      </c>
      <c r="K14" s="475">
        <v>0</v>
      </c>
      <c r="L14" s="475">
        <f t="shared" si="1"/>
        <v>167328566</v>
      </c>
      <c r="M14" s="476"/>
      <c r="N14" s="475">
        <f t="shared" si="2"/>
        <v>-46603882</v>
      </c>
    </row>
    <row r="15" spans="2:14" x14ac:dyDescent="0.3">
      <c r="B15" s="475" t="s">
        <v>1925</v>
      </c>
      <c r="C15" s="476"/>
      <c r="D15" s="475" t="s">
        <v>1955</v>
      </c>
      <c r="E15" s="476"/>
      <c r="F15" s="475">
        <v>1735200</v>
      </c>
      <c r="G15" s="475">
        <v>0</v>
      </c>
      <c r="H15" s="475">
        <f t="shared" si="0"/>
        <v>1735200</v>
      </c>
      <c r="I15" s="476"/>
      <c r="J15" s="475">
        <v>170000</v>
      </c>
      <c r="K15" s="475">
        <v>0</v>
      </c>
      <c r="L15" s="475">
        <f t="shared" si="1"/>
        <v>170000</v>
      </c>
      <c r="M15" s="476"/>
      <c r="N15" s="475">
        <f t="shared" si="2"/>
        <v>1565200</v>
      </c>
    </row>
    <row r="16" spans="2:14" x14ac:dyDescent="0.3">
      <c r="B16" s="475" t="s">
        <v>1916</v>
      </c>
      <c r="C16" s="476"/>
      <c r="D16" s="475" t="s">
        <v>1955</v>
      </c>
      <c r="E16" s="476"/>
      <c r="F16" s="475"/>
      <c r="G16" s="475">
        <v>0</v>
      </c>
      <c r="H16" s="475">
        <f t="shared" si="0"/>
        <v>0</v>
      </c>
      <c r="I16" s="476"/>
      <c r="J16" s="475">
        <v>16100000</v>
      </c>
      <c r="K16" s="475">
        <v>0</v>
      </c>
      <c r="L16" s="475">
        <f t="shared" si="1"/>
        <v>16100000</v>
      </c>
      <c r="M16" s="476"/>
      <c r="N16" s="475">
        <f t="shared" si="2"/>
        <v>-16100000</v>
      </c>
    </row>
    <row r="17" spans="2:14" x14ac:dyDescent="0.3">
      <c r="B17" s="475" t="s">
        <v>1958</v>
      </c>
      <c r="C17" s="476"/>
      <c r="D17" s="475" t="s">
        <v>1955</v>
      </c>
      <c r="E17" s="476"/>
      <c r="F17" s="475">
        <v>259250000</v>
      </c>
      <c r="G17" s="475">
        <v>0</v>
      </c>
      <c r="H17" s="475">
        <f t="shared" si="0"/>
        <v>259250000</v>
      </c>
      <c r="I17" s="476"/>
      <c r="J17" s="475"/>
      <c r="K17" s="475">
        <v>0</v>
      </c>
      <c r="L17" s="475">
        <f t="shared" si="1"/>
        <v>0</v>
      </c>
      <c r="M17" s="476"/>
      <c r="N17" s="475">
        <f t="shared" si="2"/>
        <v>259250000</v>
      </c>
    </row>
    <row r="18" spans="2:14" x14ac:dyDescent="0.3">
      <c r="B18" s="475" t="s">
        <v>1908</v>
      </c>
      <c r="C18" s="476"/>
      <c r="D18" s="475" t="s">
        <v>1956</v>
      </c>
      <c r="E18" s="476"/>
      <c r="F18" s="475">
        <v>184253765.60000002</v>
      </c>
      <c r="G18" s="475">
        <v>0</v>
      </c>
      <c r="H18" s="475">
        <f t="shared" si="0"/>
        <v>184253765.60000002</v>
      </c>
      <c r="I18" s="476"/>
      <c r="J18" s="475">
        <v>112041574</v>
      </c>
      <c r="K18" s="475">
        <v>0</v>
      </c>
      <c r="L18" s="475">
        <f t="shared" si="1"/>
        <v>112041574</v>
      </c>
      <c r="M18" s="476"/>
      <c r="N18" s="475">
        <f t="shared" si="2"/>
        <v>72212191.600000024</v>
      </c>
    </row>
    <row r="19" spans="2:14" x14ac:dyDescent="0.3">
      <c r="B19" s="475" t="s">
        <v>1895</v>
      </c>
      <c r="C19" s="476"/>
      <c r="D19" s="475" t="s">
        <v>1956</v>
      </c>
      <c r="E19" s="476"/>
      <c r="F19" s="475">
        <v>10926020680.575731</v>
      </c>
      <c r="G19" s="475">
        <v>0</v>
      </c>
      <c r="H19" s="475">
        <f t="shared" si="0"/>
        <v>10926020680.575731</v>
      </c>
      <c r="I19" s="476"/>
      <c r="J19" s="475">
        <v>6839286591</v>
      </c>
      <c r="K19" s="475">
        <v>0</v>
      </c>
      <c r="L19" s="475">
        <f t="shared" si="1"/>
        <v>6839286591</v>
      </c>
      <c r="M19" s="476"/>
      <c r="N19" s="475">
        <f t="shared" si="2"/>
        <v>4086734089.5757313</v>
      </c>
    </row>
    <row r="20" spans="2:14" x14ac:dyDescent="0.3">
      <c r="B20" s="475" t="s">
        <v>1959</v>
      </c>
      <c r="C20" s="476"/>
      <c r="D20" s="475" t="s">
        <v>1956</v>
      </c>
      <c r="E20" s="476"/>
      <c r="F20" s="475">
        <v>1549235277</v>
      </c>
      <c r="G20" s="475">
        <v>0</v>
      </c>
      <c r="H20" s="475">
        <f t="shared" si="0"/>
        <v>1549235277</v>
      </c>
      <c r="I20" s="476"/>
      <c r="J20" s="475"/>
      <c r="K20" s="475">
        <v>0</v>
      </c>
      <c r="L20" s="475">
        <f t="shared" si="1"/>
        <v>0</v>
      </c>
      <c r="M20" s="476"/>
      <c r="N20" s="475">
        <f t="shared" si="2"/>
        <v>1549235277</v>
      </c>
    </row>
    <row r="21" spans="2:14" x14ac:dyDescent="0.3">
      <c r="B21" s="475" t="s">
        <v>1891</v>
      </c>
      <c r="C21" s="476"/>
      <c r="D21" s="475" t="s">
        <v>1956</v>
      </c>
      <c r="E21" s="476" t="s">
        <v>1080</v>
      </c>
      <c r="F21" s="475">
        <v>13258575502.000002</v>
      </c>
      <c r="G21" s="475">
        <v>0</v>
      </c>
      <c r="H21" s="475">
        <f t="shared" si="0"/>
        <v>13258575502.000002</v>
      </c>
      <c r="I21" s="476"/>
      <c r="J21" s="475">
        <v>15958520805.082003</v>
      </c>
      <c r="K21" s="475">
        <v>0</v>
      </c>
      <c r="L21" s="475">
        <f t="shared" si="1"/>
        <v>15958520805.082003</v>
      </c>
      <c r="M21" s="476"/>
      <c r="N21" s="475">
        <f>H21-L21</f>
        <v>-2699945303.0820007</v>
      </c>
    </row>
    <row r="22" spans="2:14" x14ac:dyDescent="0.3">
      <c r="B22" s="475" t="s">
        <v>1899</v>
      </c>
      <c r="C22" s="476"/>
      <c r="D22" s="475" t="s">
        <v>1956</v>
      </c>
      <c r="E22" s="476" t="s">
        <v>1080</v>
      </c>
      <c r="F22" s="475"/>
      <c r="G22" s="475">
        <v>0</v>
      </c>
      <c r="H22" s="475">
        <f t="shared" si="0"/>
        <v>0</v>
      </c>
      <c r="I22" s="476"/>
      <c r="J22" s="475">
        <v>8783849553</v>
      </c>
      <c r="K22" s="475">
        <v>0</v>
      </c>
      <c r="L22" s="475">
        <f t="shared" si="1"/>
        <v>8783849553</v>
      </c>
      <c r="M22" s="476"/>
      <c r="N22" s="475">
        <f>H22-L22</f>
        <v>-8783849553</v>
      </c>
    </row>
    <row r="23" spans="2:14" x14ac:dyDescent="0.3">
      <c r="B23" s="475" t="s">
        <v>1904</v>
      </c>
      <c r="C23" s="476"/>
      <c r="D23" s="475" t="s">
        <v>1956</v>
      </c>
      <c r="E23" s="476" t="s">
        <v>1080</v>
      </c>
      <c r="F23" s="475">
        <v>74235671</v>
      </c>
      <c r="G23" s="475">
        <v>0</v>
      </c>
      <c r="H23" s="475">
        <f t="shared" si="0"/>
        <v>74235671</v>
      </c>
      <c r="I23" s="476"/>
      <c r="J23" s="475">
        <v>74235670</v>
      </c>
      <c r="K23" s="475">
        <v>0</v>
      </c>
      <c r="L23" s="475">
        <f t="shared" si="1"/>
        <v>74235670</v>
      </c>
      <c r="M23" s="476"/>
      <c r="N23" s="475">
        <f t="shared" ref="N23" si="3">H23-L23</f>
        <v>1</v>
      </c>
    </row>
    <row r="24" spans="2:14" x14ac:dyDescent="0.3">
      <c r="B24" s="475" t="s">
        <v>1960</v>
      </c>
      <c r="C24" s="476"/>
      <c r="D24" s="475" t="s">
        <v>1956</v>
      </c>
      <c r="E24" s="476"/>
      <c r="F24" s="475">
        <v>22406155264</v>
      </c>
      <c r="G24" s="475">
        <v>0</v>
      </c>
      <c r="H24" s="475">
        <f t="shared" si="0"/>
        <v>22406155264</v>
      </c>
      <c r="I24" s="476"/>
      <c r="J24" s="475">
        <v>22406155264</v>
      </c>
      <c r="K24" s="475">
        <v>0</v>
      </c>
      <c r="L24" s="475">
        <f t="shared" si="1"/>
        <v>22406155264</v>
      </c>
      <c r="M24" s="476"/>
      <c r="N24" s="475">
        <f>H24-L24</f>
        <v>0</v>
      </c>
    </row>
    <row r="25" spans="2:14" x14ac:dyDescent="0.3">
      <c r="B25" s="475" t="s">
        <v>1961</v>
      </c>
      <c r="C25" s="476"/>
      <c r="D25" s="475" t="s">
        <v>1956</v>
      </c>
      <c r="E25" s="476" t="s">
        <v>1080</v>
      </c>
      <c r="F25" s="475">
        <v>727764349</v>
      </c>
      <c r="G25" s="475">
        <v>0</v>
      </c>
      <c r="H25" s="475">
        <f t="shared" si="0"/>
        <v>727764349</v>
      </c>
      <c r="I25" s="476"/>
      <c r="J25" s="475"/>
      <c r="K25" s="475">
        <v>0</v>
      </c>
      <c r="L25" s="475">
        <f t="shared" si="1"/>
        <v>0</v>
      </c>
      <c r="M25" s="476"/>
      <c r="N25" s="475">
        <f>H25-L25</f>
        <v>727764349</v>
      </c>
    </row>
    <row r="26" spans="2:14" x14ac:dyDescent="0.3">
      <c r="B26" s="475" t="s">
        <v>1962</v>
      </c>
      <c r="C26" s="476"/>
      <c r="D26" s="475" t="s">
        <v>1956</v>
      </c>
      <c r="E26" s="476" t="s">
        <v>1080</v>
      </c>
      <c r="F26" s="475"/>
      <c r="G26" s="475">
        <v>0</v>
      </c>
      <c r="H26" s="475">
        <f t="shared" si="0"/>
        <v>0</v>
      </c>
      <c r="I26" s="476"/>
      <c r="J26" s="475">
        <v>11904053279</v>
      </c>
      <c r="K26" s="475">
        <v>0</v>
      </c>
      <c r="L26" s="475">
        <f t="shared" si="1"/>
        <v>11904053279</v>
      </c>
      <c r="M26" s="476"/>
      <c r="N26" s="475">
        <f t="shared" ref="N26" si="4">H26-L26</f>
        <v>-11904053279</v>
      </c>
    </row>
    <row r="27" spans="2:14" x14ac:dyDescent="0.3">
      <c r="B27" s="475" t="s">
        <v>1909</v>
      </c>
      <c r="C27" s="476"/>
      <c r="D27" s="475" t="s">
        <v>1957</v>
      </c>
      <c r="E27" s="476" t="s">
        <v>1080</v>
      </c>
      <c r="F27" s="475"/>
      <c r="G27" s="475">
        <v>0</v>
      </c>
      <c r="H27" s="475">
        <f t="shared" si="0"/>
        <v>0</v>
      </c>
      <c r="I27" s="476"/>
      <c r="J27" s="475">
        <v>306508206</v>
      </c>
      <c r="K27" s="475">
        <v>0</v>
      </c>
      <c r="L27" s="475">
        <f t="shared" si="1"/>
        <v>306508206</v>
      </c>
      <c r="M27" s="476"/>
      <c r="N27" s="475">
        <f>H27-L27</f>
        <v>-306508206</v>
      </c>
    </row>
    <row r="28" spans="2:14" x14ac:dyDescent="0.3">
      <c r="B28" s="475" t="s">
        <v>1907</v>
      </c>
      <c r="C28" s="476"/>
      <c r="D28" s="475" t="s">
        <v>1957</v>
      </c>
      <c r="E28" s="476" t="s">
        <v>1080</v>
      </c>
      <c r="F28" s="475">
        <v>1867864454</v>
      </c>
      <c r="G28" s="475">
        <v>0</v>
      </c>
      <c r="H28" s="475">
        <f t="shared" si="0"/>
        <v>1867864454</v>
      </c>
      <c r="I28" s="476"/>
      <c r="J28" s="475">
        <v>613793965</v>
      </c>
      <c r="K28" s="475">
        <v>0</v>
      </c>
      <c r="L28" s="475">
        <f t="shared" si="1"/>
        <v>613793965</v>
      </c>
      <c r="M28" s="476"/>
      <c r="N28" s="475">
        <f t="shared" ref="N28" si="5">H28-L28</f>
        <v>1254070489</v>
      </c>
    </row>
    <row r="29" spans="2:14" x14ac:dyDescent="0.3">
      <c r="B29" s="475" t="s">
        <v>1923</v>
      </c>
      <c r="C29" s="476"/>
      <c r="D29" s="475" t="s">
        <v>1957</v>
      </c>
      <c r="E29" s="476" t="s">
        <v>1080</v>
      </c>
      <c r="F29" s="475"/>
      <c r="G29" s="475">
        <v>0</v>
      </c>
      <c r="H29" s="475">
        <f t="shared" si="0"/>
        <v>0</v>
      </c>
      <c r="I29" s="476"/>
      <c r="J29" s="475">
        <v>19628</v>
      </c>
      <c r="K29" s="475">
        <v>0</v>
      </c>
      <c r="L29" s="475">
        <f t="shared" si="1"/>
        <v>19628</v>
      </c>
      <c r="M29" s="476"/>
      <c r="N29" s="475">
        <f>H29-L29</f>
        <v>-19628</v>
      </c>
    </row>
    <row r="30" spans="2:14" x14ac:dyDescent="0.3">
      <c r="B30" s="475" t="s">
        <v>1915</v>
      </c>
      <c r="C30" s="476"/>
      <c r="D30" s="475" t="s">
        <v>1957</v>
      </c>
      <c r="E30" s="476" t="s">
        <v>1080</v>
      </c>
      <c r="F30" s="475"/>
      <c r="G30" s="475">
        <v>0</v>
      </c>
      <c r="H30" s="475">
        <f t="shared" si="0"/>
        <v>0</v>
      </c>
      <c r="I30" s="476"/>
      <c r="J30" s="475">
        <v>22094088</v>
      </c>
      <c r="K30" s="475">
        <v>0</v>
      </c>
      <c r="L30" s="475">
        <f t="shared" si="1"/>
        <v>22094088</v>
      </c>
      <c r="M30" s="476"/>
      <c r="N30" s="475">
        <f t="shared" ref="N30" si="6">H30-L30</f>
        <v>-22094088</v>
      </c>
    </row>
    <row r="31" spans="2:14" x14ac:dyDescent="0.3">
      <c r="B31" s="470" t="s">
        <v>1399</v>
      </c>
      <c r="C31" s="458"/>
      <c r="D31" s="470"/>
      <c r="E31" s="458"/>
      <c r="F31" s="471">
        <f>SUM(F7:F30)</f>
        <v>70591497565.17572</v>
      </c>
      <c r="G31" s="471">
        <f>SUM(G7:G30)</f>
        <v>0</v>
      </c>
      <c r="H31" s="471">
        <f>SUM(H7:H30)</f>
        <v>70591497565.17572</v>
      </c>
      <c r="I31" s="458"/>
      <c r="J31" s="471">
        <f>SUM(J7:J30)</f>
        <v>78679516861.082001</v>
      </c>
      <c r="K31" s="471">
        <f>SUM(K7:K30)</f>
        <v>0</v>
      </c>
      <c r="L31" s="471">
        <f>SUM(L7:L30)</f>
        <v>78679516861.082001</v>
      </c>
      <c r="M31" s="458"/>
      <c r="N31" s="471">
        <f>SUM(N7:N30)</f>
        <v>-8088019295.9062691</v>
      </c>
    </row>
  </sheetData>
  <mergeCells count="5">
    <mergeCell ref="B4:B5"/>
    <mergeCell ref="D4:D5"/>
    <mergeCell ref="F4:H4"/>
    <mergeCell ref="J4:L4"/>
    <mergeCell ref="N4:N5"/>
  </mergeCells>
  <pageMargins left="0.70000000000000007" right="0.70000000000000007" top="0.75" bottom="0.75" header="0.30000000000000004" footer="0.3000000000000000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N23"/>
  <sheetViews>
    <sheetView showGridLines="0" zoomScale="80" zoomScaleNormal="80" workbookViewId="0">
      <selection activeCell="B2" sqref="A1:XFD1048576"/>
    </sheetView>
  </sheetViews>
  <sheetFormatPr baseColWidth="10" defaultColWidth="11.5546875" defaultRowHeight="14.4" x14ac:dyDescent="0.3"/>
  <cols>
    <col min="1" max="1" width="11.5546875" style="317"/>
    <col min="2" max="2" width="47" style="317" bestFit="1" customWidth="1"/>
    <col min="3" max="3" width="0.5546875" style="317" customWidth="1"/>
    <col min="4" max="4" width="11.5546875" style="317"/>
    <col min="5" max="5" width="0.5546875" style="317" customWidth="1"/>
    <col min="6" max="6" width="14.5546875" style="317" bestFit="1" customWidth="1"/>
    <col min="7" max="7" width="11.5546875" style="317"/>
    <col min="8" max="8" width="14.5546875" style="317" bestFit="1" customWidth="1"/>
    <col min="9" max="9" width="0.5546875" style="317" customWidth="1"/>
    <col min="10" max="10" width="14.5546875" style="317" bestFit="1" customWidth="1"/>
    <col min="11" max="11" width="11.5546875" style="317"/>
    <col min="12" max="12" width="14.5546875" style="317" bestFit="1" customWidth="1"/>
    <col min="13" max="13" width="0.5546875" style="317" customWidth="1"/>
    <col min="14" max="14" width="14.5546875" style="317" bestFit="1" customWidth="1"/>
    <col min="15" max="16384" width="11.5546875" style="317"/>
  </cols>
  <sheetData>
    <row r="2" spans="2:14" ht="24" x14ac:dyDescent="0.3">
      <c r="B2" s="457" t="s">
        <v>1945</v>
      </c>
      <c r="C2" s="458"/>
      <c r="D2" s="458"/>
      <c r="E2" s="458"/>
      <c r="F2" s="459" t="s">
        <v>1443</v>
      </c>
      <c r="G2" s="459" t="s">
        <v>15</v>
      </c>
      <c r="H2" s="458"/>
      <c r="I2" s="458"/>
      <c r="J2" s="458"/>
      <c r="K2" s="457" t="s">
        <v>1946</v>
      </c>
      <c r="L2" s="460">
        <v>2021</v>
      </c>
      <c r="M2" s="458"/>
      <c r="N2" s="461">
        <v>586.96199999999999</v>
      </c>
    </row>
    <row r="3" spans="2:14" ht="15" customHeight="1" x14ac:dyDescent="0.3">
      <c r="B3" s="465"/>
      <c r="C3" s="458"/>
      <c r="D3" s="458"/>
      <c r="E3" s="458"/>
      <c r="F3" s="458"/>
      <c r="G3" s="458"/>
      <c r="H3" s="458"/>
      <c r="I3" s="458"/>
      <c r="J3" s="458"/>
      <c r="K3" s="458"/>
      <c r="L3" s="458"/>
      <c r="M3" s="458"/>
      <c r="N3" s="458"/>
    </row>
    <row r="4" spans="2:14" ht="14.4" customHeight="1" x14ac:dyDescent="0.3">
      <c r="B4" s="889" t="s">
        <v>1740</v>
      </c>
      <c r="C4" s="458"/>
      <c r="D4" s="890" t="s">
        <v>1947</v>
      </c>
      <c r="E4" s="458"/>
      <c r="F4" s="892" t="s">
        <v>1948</v>
      </c>
      <c r="G4" s="892"/>
      <c r="H4" s="892"/>
      <c r="I4" s="458"/>
      <c r="J4" s="892" t="s">
        <v>1949</v>
      </c>
      <c r="K4" s="892"/>
      <c r="L4" s="892"/>
      <c r="M4" s="458"/>
      <c r="N4" s="889" t="s">
        <v>1950</v>
      </c>
    </row>
    <row r="5" spans="2:14" ht="15" thickBot="1" x14ac:dyDescent="0.35">
      <c r="B5" s="893"/>
      <c r="C5" s="458"/>
      <c r="D5" s="894"/>
      <c r="E5" s="458"/>
      <c r="F5" s="466" t="s">
        <v>1951</v>
      </c>
      <c r="G5" s="466" t="s">
        <v>1952</v>
      </c>
      <c r="H5" s="466" t="s">
        <v>1953</v>
      </c>
      <c r="I5" s="458"/>
      <c r="J5" s="466" t="s">
        <v>1951</v>
      </c>
      <c r="K5" s="466" t="s">
        <v>1952</v>
      </c>
      <c r="L5" s="466" t="s">
        <v>1953</v>
      </c>
      <c r="M5" s="458"/>
      <c r="N5" s="893"/>
    </row>
    <row r="6" spans="2:14" ht="15" thickTop="1" x14ac:dyDescent="0.3">
      <c r="B6" s="467" t="s">
        <v>1954</v>
      </c>
      <c r="C6" s="458"/>
      <c r="D6" s="467"/>
      <c r="E6" s="458" t="s">
        <v>1080</v>
      </c>
      <c r="F6" s="464"/>
      <c r="G6" s="464"/>
      <c r="H6" s="464"/>
      <c r="I6" s="458"/>
      <c r="J6" s="464"/>
      <c r="K6" s="464"/>
      <c r="L6" s="464"/>
      <c r="M6" s="458"/>
      <c r="N6" s="464"/>
    </row>
    <row r="7" spans="2:14" x14ac:dyDescent="0.3">
      <c r="B7" s="475" t="s">
        <v>1898</v>
      </c>
      <c r="C7" s="476"/>
      <c r="D7" s="475" t="s">
        <v>1955</v>
      </c>
      <c r="E7" s="476"/>
      <c r="F7" s="475">
        <v>780274327</v>
      </c>
      <c r="G7" s="475"/>
      <c r="H7" s="475">
        <f t="shared" ref="H7:H22" si="0">F7+G7</f>
        <v>780274327</v>
      </c>
      <c r="I7" s="476"/>
      <c r="J7" s="475">
        <v>764206275.00999999</v>
      </c>
      <c r="K7" s="475"/>
      <c r="L7" s="475">
        <f t="shared" ref="L7:L22" si="1">J7+K7</f>
        <v>764206275.00999999</v>
      </c>
      <c r="M7" s="476"/>
      <c r="N7" s="475">
        <f>H7-L7</f>
        <v>16068051.99000001</v>
      </c>
    </row>
    <row r="8" spans="2:14" x14ac:dyDescent="0.3">
      <c r="B8" s="475" t="s">
        <v>1900</v>
      </c>
      <c r="C8" s="476"/>
      <c r="D8" s="475" t="s">
        <v>1955</v>
      </c>
      <c r="E8" s="476"/>
      <c r="F8" s="475">
        <v>1093406391</v>
      </c>
      <c r="G8" s="475"/>
      <c r="H8" s="475">
        <f t="shared" si="0"/>
        <v>1093406391</v>
      </c>
      <c r="I8" s="476"/>
      <c r="J8" s="475">
        <v>5597796.0099999998</v>
      </c>
      <c r="K8" s="475"/>
      <c r="L8" s="475">
        <f t="shared" si="1"/>
        <v>5597796.0099999998</v>
      </c>
      <c r="M8" s="476"/>
      <c r="N8" s="475">
        <f t="shared" ref="N8:N21" si="2">H8-L8</f>
        <v>1087808594.99</v>
      </c>
    </row>
    <row r="9" spans="2:14" x14ac:dyDescent="0.3">
      <c r="B9" s="475" t="s">
        <v>1917</v>
      </c>
      <c r="C9" s="476"/>
      <c r="D9" s="475" t="s">
        <v>1955</v>
      </c>
      <c r="E9" s="476"/>
      <c r="F9" s="475">
        <v>1604000</v>
      </c>
      <c r="G9" s="475"/>
      <c r="H9" s="475">
        <f t="shared" si="0"/>
        <v>1604000</v>
      </c>
      <c r="I9" s="476"/>
      <c r="J9" s="475">
        <v>1454227</v>
      </c>
      <c r="K9" s="475"/>
      <c r="L9" s="475">
        <f t="shared" si="1"/>
        <v>1454227</v>
      </c>
      <c r="M9" s="476"/>
      <c r="N9" s="475">
        <f t="shared" si="2"/>
        <v>149773</v>
      </c>
    </row>
    <row r="10" spans="2:14" x14ac:dyDescent="0.3">
      <c r="B10" s="475" t="s">
        <v>1925</v>
      </c>
      <c r="C10" s="476"/>
      <c r="D10" s="475" t="s">
        <v>1955</v>
      </c>
      <c r="E10" s="476"/>
      <c r="F10" s="475">
        <v>168000</v>
      </c>
      <c r="G10" s="475"/>
      <c r="H10" s="475">
        <f t="shared" si="0"/>
        <v>168000</v>
      </c>
      <c r="I10" s="476"/>
      <c r="J10" s="475">
        <v>0</v>
      </c>
      <c r="K10" s="475"/>
      <c r="L10" s="475">
        <f t="shared" si="1"/>
        <v>0</v>
      </c>
      <c r="M10" s="476"/>
      <c r="N10" s="475">
        <f t="shared" si="2"/>
        <v>168000</v>
      </c>
    </row>
    <row r="11" spans="2:14" x14ac:dyDescent="0.3">
      <c r="B11" s="475" t="s">
        <v>1910</v>
      </c>
      <c r="C11" s="476"/>
      <c r="D11" s="475" t="s">
        <v>1955</v>
      </c>
      <c r="E11" s="476"/>
      <c r="F11" s="475">
        <v>0</v>
      </c>
      <c r="G11" s="475"/>
      <c r="H11" s="475">
        <f t="shared" si="0"/>
        <v>0</v>
      </c>
      <c r="I11" s="476"/>
      <c r="J11" s="475">
        <v>184189294</v>
      </c>
      <c r="K11" s="475"/>
      <c r="L11" s="475">
        <f t="shared" si="1"/>
        <v>184189294</v>
      </c>
      <c r="M11" s="476"/>
      <c r="N11" s="475">
        <f t="shared" si="2"/>
        <v>-184189294</v>
      </c>
    </row>
    <row r="12" spans="2:14" x14ac:dyDescent="0.3">
      <c r="B12" s="475" t="s">
        <v>1908</v>
      </c>
      <c r="C12" s="476"/>
      <c r="D12" s="475" t="s">
        <v>1956</v>
      </c>
      <c r="E12" s="476"/>
      <c r="F12" s="475">
        <v>848254169.52999997</v>
      </c>
      <c r="G12" s="475"/>
      <c r="H12" s="475">
        <f t="shared" si="0"/>
        <v>848254169.52999997</v>
      </c>
      <c r="I12" s="476"/>
      <c r="J12" s="475">
        <v>522811009</v>
      </c>
      <c r="K12" s="475"/>
      <c r="L12" s="475">
        <f t="shared" si="1"/>
        <v>522811009</v>
      </c>
      <c r="M12" s="476"/>
      <c r="N12" s="475">
        <f t="shared" si="2"/>
        <v>325443160.52999997</v>
      </c>
    </row>
    <row r="13" spans="2:14" x14ac:dyDescent="0.3">
      <c r="B13" s="475" t="s">
        <v>1895</v>
      </c>
      <c r="C13" s="476"/>
      <c r="D13" s="475" t="s">
        <v>1956</v>
      </c>
      <c r="E13" s="476"/>
      <c r="F13" s="475">
        <v>5772667095.6280003</v>
      </c>
      <c r="G13" s="475"/>
      <c r="H13" s="475">
        <f t="shared" si="0"/>
        <v>5772667095.6280003</v>
      </c>
      <c r="I13" s="476"/>
      <c r="J13" s="475">
        <v>9567461860</v>
      </c>
      <c r="K13" s="475"/>
      <c r="L13" s="475">
        <f t="shared" si="1"/>
        <v>9567461860</v>
      </c>
      <c r="M13" s="476"/>
      <c r="N13" s="475">
        <f t="shared" si="2"/>
        <v>-3794794764.3719997</v>
      </c>
    </row>
    <row r="14" spans="2:14" x14ac:dyDescent="0.3">
      <c r="B14" s="475" t="s">
        <v>1904</v>
      </c>
      <c r="C14" s="476"/>
      <c r="D14" s="475" t="s">
        <v>1956</v>
      </c>
      <c r="E14" s="476"/>
      <c r="F14" s="475">
        <v>0</v>
      </c>
      <c r="G14" s="475"/>
      <c r="H14" s="475">
        <f t="shared" si="0"/>
        <v>0</v>
      </c>
      <c r="I14" s="476"/>
      <c r="J14" s="475">
        <v>98373706</v>
      </c>
      <c r="K14" s="475"/>
      <c r="L14" s="475">
        <f t="shared" si="1"/>
        <v>98373706</v>
      </c>
      <c r="M14" s="476"/>
      <c r="N14" s="475">
        <f t="shared" si="2"/>
        <v>-98373706</v>
      </c>
    </row>
    <row r="15" spans="2:14" x14ac:dyDescent="0.3">
      <c r="B15" s="475" t="s">
        <v>1960</v>
      </c>
      <c r="C15" s="476"/>
      <c r="D15" s="475" t="s">
        <v>1956</v>
      </c>
      <c r="E15" s="476"/>
      <c r="F15" s="475">
        <v>4806615637.8480015</v>
      </c>
      <c r="G15" s="475"/>
      <c r="H15" s="475">
        <f t="shared" si="0"/>
        <v>4806615637.8480015</v>
      </c>
      <c r="I15" s="476"/>
      <c r="J15" s="475">
        <v>2233075622</v>
      </c>
      <c r="K15" s="475"/>
      <c r="L15" s="475">
        <f t="shared" si="1"/>
        <v>2233075622</v>
      </c>
      <c r="M15" s="476"/>
      <c r="N15" s="475">
        <f t="shared" si="2"/>
        <v>2573540015.8480015</v>
      </c>
    </row>
    <row r="16" spans="2:14" x14ac:dyDescent="0.3">
      <c r="B16" s="475" t="s">
        <v>1962</v>
      </c>
      <c r="C16" s="476"/>
      <c r="D16" s="475" t="s">
        <v>1956</v>
      </c>
      <c r="E16" s="476"/>
      <c r="F16" s="475">
        <v>0</v>
      </c>
      <c r="G16" s="475"/>
      <c r="H16" s="475">
        <f t="shared" si="0"/>
        <v>0</v>
      </c>
      <c r="I16" s="476"/>
      <c r="J16" s="475">
        <v>17939591666</v>
      </c>
      <c r="K16" s="475"/>
      <c r="L16" s="475">
        <f t="shared" si="1"/>
        <v>17939591666</v>
      </c>
      <c r="M16" s="476"/>
      <c r="N16" s="475">
        <f t="shared" si="2"/>
        <v>-17939591666</v>
      </c>
    </row>
    <row r="17" spans="2:14" x14ac:dyDescent="0.3">
      <c r="B17" s="475" t="s">
        <v>1909</v>
      </c>
      <c r="C17" s="476"/>
      <c r="D17" s="475" t="s">
        <v>1957</v>
      </c>
      <c r="E17" s="476"/>
      <c r="F17" s="475">
        <v>76097988</v>
      </c>
      <c r="G17" s="475"/>
      <c r="H17" s="475">
        <f t="shared" si="0"/>
        <v>76097988</v>
      </c>
      <c r="I17" s="476"/>
      <c r="J17" s="475">
        <v>29277972</v>
      </c>
      <c r="K17" s="475"/>
      <c r="L17" s="475">
        <f t="shared" si="1"/>
        <v>29277972</v>
      </c>
      <c r="M17" s="476"/>
      <c r="N17" s="475">
        <f t="shared" si="2"/>
        <v>46820016</v>
      </c>
    </row>
    <row r="18" spans="2:14" x14ac:dyDescent="0.3">
      <c r="B18" s="475" t="s">
        <v>1907</v>
      </c>
      <c r="C18" s="476"/>
      <c r="D18" s="475" t="s">
        <v>1957</v>
      </c>
      <c r="E18" s="476"/>
      <c r="F18" s="475">
        <v>0</v>
      </c>
      <c r="G18" s="475"/>
      <c r="H18" s="475">
        <f t="shared" si="0"/>
        <v>0</v>
      </c>
      <c r="I18" s="476"/>
      <c r="J18" s="475">
        <v>19653232</v>
      </c>
      <c r="K18" s="475"/>
      <c r="L18" s="475">
        <f t="shared" si="1"/>
        <v>19653232</v>
      </c>
      <c r="M18" s="476"/>
      <c r="N18" s="475">
        <f t="shared" si="2"/>
        <v>-19653232</v>
      </c>
    </row>
    <row r="19" spans="2:14" x14ac:dyDescent="0.3">
      <c r="B19" s="475" t="s">
        <v>1923</v>
      </c>
      <c r="C19" s="476"/>
      <c r="D19" s="475" t="s">
        <v>1957</v>
      </c>
      <c r="E19" s="476"/>
      <c r="F19" s="475">
        <v>0</v>
      </c>
      <c r="G19" s="475"/>
      <c r="H19" s="475">
        <f t="shared" si="0"/>
        <v>0</v>
      </c>
      <c r="I19" s="476"/>
      <c r="J19" s="475">
        <v>1748284</v>
      </c>
      <c r="K19" s="475"/>
      <c r="L19" s="475">
        <f t="shared" si="1"/>
        <v>1748284</v>
      </c>
      <c r="M19" s="476"/>
      <c r="N19" s="475">
        <f t="shared" si="2"/>
        <v>-1748284</v>
      </c>
    </row>
    <row r="20" spans="2:14" x14ac:dyDescent="0.3">
      <c r="B20" s="475" t="s">
        <v>1922</v>
      </c>
      <c r="C20" s="476"/>
      <c r="D20" s="475" t="s">
        <v>1957</v>
      </c>
      <c r="E20" s="476"/>
      <c r="F20" s="475">
        <v>0</v>
      </c>
      <c r="G20" s="475"/>
      <c r="H20" s="475">
        <f t="shared" si="0"/>
        <v>0</v>
      </c>
      <c r="I20" s="476"/>
      <c r="J20" s="475">
        <v>3375147</v>
      </c>
      <c r="K20" s="475"/>
      <c r="L20" s="475">
        <f t="shared" si="1"/>
        <v>3375147</v>
      </c>
      <c r="M20" s="476"/>
      <c r="N20" s="475">
        <f t="shared" si="2"/>
        <v>-3375147</v>
      </c>
    </row>
    <row r="21" spans="2:14" x14ac:dyDescent="0.3">
      <c r="B21" s="475" t="s">
        <v>1921</v>
      </c>
      <c r="C21" s="476"/>
      <c r="D21" s="475" t="s">
        <v>1957</v>
      </c>
      <c r="E21" s="476"/>
      <c r="F21" s="475">
        <v>0</v>
      </c>
      <c r="G21" s="475"/>
      <c r="H21" s="475">
        <f t="shared" si="0"/>
        <v>0</v>
      </c>
      <c r="I21" s="476"/>
      <c r="J21" s="475">
        <v>1486255</v>
      </c>
      <c r="K21" s="475"/>
      <c r="L21" s="475">
        <f t="shared" si="1"/>
        <v>1486255</v>
      </c>
      <c r="M21" s="476"/>
      <c r="N21" s="475">
        <f t="shared" si="2"/>
        <v>-1486255</v>
      </c>
    </row>
    <row r="22" spans="2:14" x14ac:dyDescent="0.3">
      <c r="B22" s="475" t="s">
        <v>1915</v>
      </c>
      <c r="C22" s="476"/>
      <c r="D22" s="475" t="s">
        <v>1957</v>
      </c>
      <c r="E22" s="476" t="s">
        <v>1080</v>
      </c>
      <c r="F22" s="475">
        <v>0</v>
      </c>
      <c r="G22" s="475"/>
      <c r="H22" s="475">
        <f t="shared" si="0"/>
        <v>0</v>
      </c>
      <c r="I22" s="476"/>
      <c r="J22" s="475">
        <v>17573920</v>
      </c>
      <c r="K22" s="475"/>
      <c r="L22" s="475">
        <f t="shared" si="1"/>
        <v>17573920</v>
      </c>
      <c r="M22" s="476"/>
      <c r="N22" s="475">
        <f>H22-L22</f>
        <v>-17573920</v>
      </c>
    </row>
    <row r="23" spans="2:14" x14ac:dyDescent="0.3">
      <c r="B23" s="470" t="s">
        <v>1399</v>
      </c>
      <c r="C23" s="458"/>
      <c r="D23" s="470"/>
      <c r="E23" s="458"/>
      <c r="F23" s="471">
        <f>SUM(F7:F22)</f>
        <v>13379087609.006001</v>
      </c>
      <c r="G23" s="471">
        <f>SUM(G7:G22)</f>
        <v>0</v>
      </c>
      <c r="H23" s="471">
        <f>SUM(H7:H22)</f>
        <v>13379087609.006001</v>
      </c>
      <c r="I23" s="458"/>
      <c r="J23" s="471">
        <f>SUM(J7:J22)</f>
        <v>31389876265.02</v>
      </c>
      <c r="K23" s="471">
        <f>SUM(K7:K22)</f>
        <v>0</v>
      </c>
      <c r="L23" s="471">
        <f>SUM(L7:L22)</f>
        <v>31389876265.02</v>
      </c>
      <c r="M23" s="458"/>
      <c r="N23" s="471">
        <f>SUM(N7:N22)</f>
        <v>-18010788656.014</v>
      </c>
    </row>
  </sheetData>
  <mergeCells count="5">
    <mergeCell ref="B4:B5"/>
    <mergeCell ref="D4:D5"/>
    <mergeCell ref="F4:H4"/>
    <mergeCell ref="J4:L4"/>
    <mergeCell ref="N4:N5"/>
  </mergeCells>
  <pageMargins left="0.70000000000000007" right="0.70000000000000007" top="0.75" bottom="0.75" header="0.30000000000000004" footer="0.3000000000000000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N18"/>
  <sheetViews>
    <sheetView showGridLines="0" zoomScale="80" zoomScaleNormal="80" workbookViewId="0">
      <selection activeCell="K7" sqref="K7:K17"/>
    </sheetView>
  </sheetViews>
  <sheetFormatPr baseColWidth="10" defaultColWidth="11.44140625" defaultRowHeight="14.4" x14ac:dyDescent="0.3"/>
  <cols>
    <col min="2" max="2" width="47" bestFit="1" customWidth="1"/>
    <col min="3" max="3" width="0.5546875" customWidth="1"/>
    <col min="5" max="5" width="0.5546875" customWidth="1"/>
    <col min="6" max="6" width="13.88671875" bestFit="1" customWidth="1"/>
    <col min="7" max="7" width="17.33203125" bestFit="1" customWidth="1"/>
    <col min="8" max="8" width="13.88671875" bestFit="1" customWidth="1"/>
    <col min="9" max="9" width="0.5546875" customWidth="1"/>
    <col min="10" max="10" width="13.88671875" bestFit="1" customWidth="1"/>
    <col min="11" max="11" width="8.5546875" customWidth="1"/>
    <col min="12" max="12" width="13.88671875" bestFit="1" customWidth="1"/>
    <col min="13" max="13" width="0.5546875" customWidth="1"/>
    <col min="14" max="14" width="14.44140625" bestFit="1" customWidth="1"/>
  </cols>
  <sheetData>
    <row r="2" spans="2:14" ht="14.4" customHeight="1" x14ac:dyDescent="0.3">
      <c r="B2" s="457" t="s">
        <v>1945</v>
      </c>
      <c r="C2" s="458"/>
      <c r="D2" s="458"/>
      <c r="E2" s="458"/>
      <c r="F2" s="459" t="s">
        <v>24</v>
      </c>
      <c r="G2" s="459" t="s">
        <v>25</v>
      </c>
      <c r="H2" s="458"/>
      <c r="I2" s="458"/>
      <c r="J2" s="458"/>
      <c r="K2" s="457" t="s">
        <v>1946</v>
      </c>
      <c r="L2" s="460">
        <v>2021</v>
      </c>
      <c r="M2" s="458"/>
      <c r="N2" s="461">
        <v>586.96199999999999</v>
      </c>
    </row>
    <row r="3" spans="2:14" x14ac:dyDescent="0.3">
      <c r="B3" s="465"/>
      <c r="C3" s="458"/>
      <c r="D3" s="458"/>
      <c r="E3" s="458"/>
      <c r="F3" s="458"/>
      <c r="G3" s="458"/>
      <c r="H3" s="458"/>
      <c r="I3" s="458"/>
      <c r="J3" s="458"/>
      <c r="K3" s="458"/>
      <c r="L3" s="458"/>
      <c r="M3" s="458"/>
      <c r="N3" s="458"/>
    </row>
    <row r="4" spans="2:14" ht="14.4" customHeight="1" x14ac:dyDescent="0.3">
      <c r="B4" s="889" t="s">
        <v>1740</v>
      </c>
      <c r="C4" s="458"/>
      <c r="D4" s="890" t="s">
        <v>1947</v>
      </c>
      <c r="E4" s="458"/>
      <c r="F4" s="892" t="s">
        <v>1948</v>
      </c>
      <c r="G4" s="892"/>
      <c r="H4" s="892"/>
      <c r="I4" s="458"/>
      <c r="J4" s="892" t="s">
        <v>1949</v>
      </c>
      <c r="K4" s="892"/>
      <c r="L4" s="892"/>
      <c r="M4" s="458"/>
      <c r="N4" s="889" t="s">
        <v>1950</v>
      </c>
    </row>
    <row r="5" spans="2:14" ht="15" thickBot="1" x14ac:dyDescent="0.35">
      <c r="B5" s="893"/>
      <c r="C5" s="458"/>
      <c r="D5" s="894"/>
      <c r="E5" s="458"/>
      <c r="F5" s="466" t="s">
        <v>1951</v>
      </c>
      <c r="G5" s="466" t="s">
        <v>1952</v>
      </c>
      <c r="H5" s="466" t="s">
        <v>1953</v>
      </c>
      <c r="I5" s="458"/>
      <c r="J5" s="466" t="s">
        <v>1951</v>
      </c>
      <c r="K5" s="466" t="s">
        <v>1952</v>
      </c>
      <c r="L5" s="466" t="s">
        <v>1953</v>
      </c>
      <c r="M5" s="458"/>
      <c r="N5" s="893"/>
    </row>
    <row r="6" spans="2:14" ht="15" thickTop="1" x14ac:dyDescent="0.3">
      <c r="B6" s="467" t="s">
        <v>1954</v>
      </c>
      <c r="C6" s="458"/>
      <c r="D6" s="467"/>
      <c r="E6" s="458" t="s">
        <v>1080</v>
      </c>
      <c r="F6" s="464"/>
      <c r="G6" s="464"/>
      <c r="H6" s="464"/>
      <c r="I6" s="458"/>
      <c r="J6" s="464"/>
      <c r="K6" s="464"/>
      <c r="L6" s="464"/>
      <c r="M6" s="458"/>
      <c r="N6" s="464"/>
    </row>
    <row r="7" spans="2:14" x14ac:dyDescent="0.3">
      <c r="B7" s="475" t="s">
        <v>1898</v>
      </c>
      <c r="C7" s="476"/>
      <c r="D7" s="475" t="s">
        <v>1955</v>
      </c>
      <c r="E7" s="476"/>
      <c r="F7" s="475">
        <v>646229472</v>
      </c>
      <c r="G7" s="475">
        <v>0</v>
      </c>
      <c r="H7" s="475">
        <f t="shared" ref="H7:H17" si="0">F7+G7</f>
        <v>646229472</v>
      </c>
      <c r="I7" s="476"/>
      <c r="J7" s="475">
        <v>509427770.75</v>
      </c>
      <c r="K7" s="475">
        <v>0</v>
      </c>
      <c r="L7" s="475">
        <f t="shared" ref="L7:L17" si="1">J7+K7</f>
        <v>509427770.75</v>
      </c>
      <c r="M7" s="476"/>
      <c r="N7" s="475">
        <f>H7-L7</f>
        <v>136801701.25</v>
      </c>
    </row>
    <row r="8" spans="2:14" x14ac:dyDescent="0.3">
      <c r="B8" s="475" t="s">
        <v>1900</v>
      </c>
      <c r="C8" s="476"/>
      <c r="D8" s="475" t="s">
        <v>1955</v>
      </c>
      <c r="E8" s="476"/>
      <c r="F8" s="475">
        <v>236226195</v>
      </c>
      <c r="G8" s="475">
        <v>0</v>
      </c>
      <c r="H8" s="475">
        <f t="shared" si="0"/>
        <v>236226195</v>
      </c>
      <c r="I8" s="476"/>
      <c r="J8" s="475">
        <v>2348937.9900000002</v>
      </c>
      <c r="K8" s="475">
        <v>0</v>
      </c>
      <c r="L8" s="475">
        <f t="shared" si="1"/>
        <v>2348937.9900000002</v>
      </c>
      <c r="M8" s="476"/>
      <c r="N8" s="475">
        <f t="shared" ref="N8:N17" si="2">H8-L8</f>
        <v>233877257.00999999</v>
      </c>
    </row>
    <row r="9" spans="2:14" x14ac:dyDescent="0.3">
      <c r="B9" s="475" t="s">
        <v>1917</v>
      </c>
      <c r="C9" s="476"/>
      <c r="D9" s="475" t="s">
        <v>1955</v>
      </c>
      <c r="E9" s="476"/>
      <c r="F9" s="475">
        <v>1511000</v>
      </c>
      <c r="G9" s="475">
        <v>0</v>
      </c>
      <c r="H9" s="475">
        <f t="shared" si="0"/>
        <v>1511000</v>
      </c>
      <c r="I9" s="476"/>
      <c r="J9" s="475">
        <v>1369708.02</v>
      </c>
      <c r="K9" s="475">
        <v>0</v>
      </c>
      <c r="L9" s="475">
        <f t="shared" si="1"/>
        <v>1369708.02</v>
      </c>
      <c r="M9" s="476"/>
      <c r="N9" s="475">
        <f t="shared" si="2"/>
        <v>141291.97999999998</v>
      </c>
    </row>
    <row r="10" spans="2:14" x14ac:dyDescent="0.3">
      <c r="B10" s="475" t="s">
        <v>1910</v>
      </c>
      <c r="C10" s="476"/>
      <c r="D10" s="475" t="s">
        <v>1955</v>
      </c>
      <c r="E10" s="476"/>
      <c r="F10" s="475">
        <v>0</v>
      </c>
      <c r="G10" s="475">
        <v>0</v>
      </c>
      <c r="H10" s="475">
        <f t="shared" si="0"/>
        <v>0</v>
      </c>
      <c r="I10" s="476"/>
      <c r="J10" s="475">
        <v>49367578</v>
      </c>
      <c r="K10" s="475">
        <v>0</v>
      </c>
      <c r="L10" s="475">
        <f t="shared" si="1"/>
        <v>49367578</v>
      </c>
      <c r="M10" s="476"/>
      <c r="N10" s="475">
        <f t="shared" si="2"/>
        <v>-49367578</v>
      </c>
    </row>
    <row r="11" spans="2:14" x14ac:dyDescent="0.3">
      <c r="B11" s="475" t="s">
        <v>1925</v>
      </c>
      <c r="C11" s="476"/>
      <c r="D11" s="475" t="s">
        <v>1955</v>
      </c>
      <c r="E11" s="476"/>
      <c r="F11" s="475">
        <v>160000</v>
      </c>
      <c r="G11" s="475">
        <v>0</v>
      </c>
      <c r="H11" s="475">
        <f t="shared" si="0"/>
        <v>160000</v>
      </c>
      <c r="I11" s="476"/>
      <c r="J11" s="475">
        <v>0</v>
      </c>
      <c r="K11" s="475">
        <v>0</v>
      </c>
      <c r="L11" s="475">
        <f t="shared" si="1"/>
        <v>0</v>
      </c>
      <c r="M11" s="476"/>
      <c r="N11" s="475">
        <f t="shared" si="2"/>
        <v>160000</v>
      </c>
    </row>
    <row r="12" spans="2:14" x14ac:dyDescent="0.3">
      <c r="B12" s="475" t="s">
        <v>1908</v>
      </c>
      <c r="C12" s="476"/>
      <c r="D12" s="475" t="s">
        <v>1956</v>
      </c>
      <c r="E12" s="476"/>
      <c r="F12" s="475">
        <v>79915795.175999999</v>
      </c>
      <c r="G12" s="475">
        <v>0</v>
      </c>
      <c r="H12" s="475">
        <f t="shared" si="0"/>
        <v>79915795.175999999</v>
      </c>
      <c r="I12" s="476"/>
      <c r="J12" s="475">
        <v>66145957</v>
      </c>
      <c r="K12" s="475">
        <v>0</v>
      </c>
      <c r="L12" s="475">
        <f t="shared" si="1"/>
        <v>66145957</v>
      </c>
      <c r="M12" s="476"/>
      <c r="N12" s="475">
        <f t="shared" si="2"/>
        <v>13769838.175999999</v>
      </c>
    </row>
    <row r="13" spans="2:14" x14ac:dyDescent="0.3">
      <c r="B13" s="475" t="s">
        <v>1895</v>
      </c>
      <c r="C13" s="476"/>
      <c r="D13" s="475" t="s">
        <v>1956</v>
      </c>
      <c r="E13" s="476"/>
      <c r="F13" s="475">
        <v>2862662485.368</v>
      </c>
      <c r="G13" s="475">
        <v>0</v>
      </c>
      <c r="H13" s="475">
        <f t="shared" si="0"/>
        <v>2862662485.368</v>
      </c>
      <c r="I13" s="476"/>
      <c r="J13" s="475">
        <v>2923515793</v>
      </c>
      <c r="K13" s="475">
        <v>0</v>
      </c>
      <c r="L13" s="475">
        <f t="shared" si="1"/>
        <v>2923515793</v>
      </c>
      <c r="M13" s="476"/>
      <c r="N13" s="475">
        <f t="shared" si="2"/>
        <v>-60853307.631999969</v>
      </c>
    </row>
    <row r="14" spans="2:14" x14ac:dyDescent="0.3">
      <c r="B14" s="475" t="s">
        <v>1904</v>
      </c>
      <c r="C14" s="476"/>
      <c r="D14" s="475" t="s">
        <v>1956</v>
      </c>
      <c r="E14" s="476"/>
      <c r="F14" s="475">
        <v>0</v>
      </c>
      <c r="G14" s="475">
        <v>0</v>
      </c>
      <c r="H14" s="475">
        <f t="shared" si="0"/>
        <v>0</v>
      </c>
      <c r="I14" s="476"/>
      <c r="J14" s="475">
        <v>279996958</v>
      </c>
      <c r="K14" s="475">
        <v>0</v>
      </c>
      <c r="L14" s="475">
        <f t="shared" si="1"/>
        <v>279996958</v>
      </c>
      <c r="M14" s="476"/>
      <c r="N14" s="475">
        <f t="shared" si="2"/>
        <v>-279996958</v>
      </c>
    </row>
    <row r="15" spans="2:14" x14ac:dyDescent="0.3">
      <c r="B15" s="475" t="s">
        <v>1893</v>
      </c>
      <c r="C15" s="476"/>
      <c r="D15" s="475" t="s">
        <v>1956</v>
      </c>
      <c r="E15" s="476"/>
      <c r="F15" s="475">
        <v>45621744000</v>
      </c>
      <c r="G15" s="475">
        <v>0</v>
      </c>
      <c r="H15" s="475">
        <f t="shared" si="0"/>
        <v>45621744000</v>
      </c>
      <c r="I15" s="476"/>
      <c r="J15" s="475">
        <v>45621744000</v>
      </c>
      <c r="K15" s="475">
        <v>0</v>
      </c>
      <c r="L15" s="475">
        <f t="shared" si="1"/>
        <v>45621744000</v>
      </c>
      <c r="M15" s="476"/>
      <c r="N15" s="475">
        <f t="shared" si="2"/>
        <v>0</v>
      </c>
    </row>
    <row r="16" spans="2:14" x14ac:dyDescent="0.3">
      <c r="B16" s="475" t="s">
        <v>1909</v>
      </c>
      <c r="C16" s="476"/>
      <c r="D16" s="475" t="s">
        <v>1956</v>
      </c>
      <c r="E16" s="476"/>
      <c r="F16" s="475">
        <v>174399433</v>
      </c>
      <c r="G16" s="475">
        <v>0</v>
      </c>
      <c r="H16" s="475">
        <f t="shared" si="0"/>
        <v>174399433</v>
      </c>
      <c r="I16" s="476"/>
      <c r="J16" s="475">
        <v>1024278</v>
      </c>
      <c r="K16" s="475">
        <v>0</v>
      </c>
      <c r="L16" s="475">
        <f t="shared" si="1"/>
        <v>1024278</v>
      </c>
      <c r="M16" s="476"/>
      <c r="N16" s="475">
        <f t="shared" si="2"/>
        <v>173375155</v>
      </c>
    </row>
    <row r="17" spans="2:14" x14ac:dyDescent="0.3">
      <c r="B17" s="475" t="s">
        <v>1923</v>
      </c>
      <c r="C17" s="476"/>
      <c r="D17" s="475" t="s">
        <v>1957</v>
      </c>
      <c r="E17" s="476"/>
      <c r="F17" s="475">
        <v>0</v>
      </c>
      <c r="G17" s="475">
        <v>0</v>
      </c>
      <c r="H17" s="475">
        <f t="shared" si="0"/>
        <v>0</v>
      </c>
      <c r="I17" s="476"/>
      <c r="J17" s="475">
        <v>500962</v>
      </c>
      <c r="K17" s="475">
        <v>0</v>
      </c>
      <c r="L17" s="475">
        <f t="shared" si="1"/>
        <v>500962</v>
      </c>
      <c r="M17" s="476"/>
      <c r="N17" s="475">
        <f t="shared" si="2"/>
        <v>-500962</v>
      </c>
    </row>
    <row r="18" spans="2:14" x14ac:dyDescent="0.3">
      <c r="B18" s="470" t="s">
        <v>1399</v>
      </c>
      <c r="C18" s="458"/>
      <c r="D18" s="470"/>
      <c r="E18" s="458"/>
      <c r="F18" s="471">
        <f>SUM(F7:F17)</f>
        <v>49622848380.543999</v>
      </c>
      <c r="G18" s="471">
        <f>SUM(G7:G17)</f>
        <v>0</v>
      </c>
      <c r="H18" s="471">
        <f>SUM(H7:H17)</f>
        <v>49622848380.543999</v>
      </c>
      <c r="I18" s="458"/>
      <c r="J18" s="471">
        <f>SUM(J7:J17)</f>
        <v>49455441942.760002</v>
      </c>
      <c r="K18" s="471">
        <f>SUM(K7:K17)</f>
        <v>0</v>
      </c>
      <c r="L18" s="471">
        <f>SUM(L7:L17)</f>
        <v>49455441942.760002</v>
      </c>
      <c r="M18" s="458"/>
      <c r="N18" s="471">
        <f>SUM(N7:N17)</f>
        <v>167406437.78400004</v>
      </c>
    </row>
  </sheetData>
  <mergeCells count="5">
    <mergeCell ref="B4:B5"/>
    <mergeCell ref="D4:D5"/>
    <mergeCell ref="F4:H4"/>
    <mergeCell ref="J4:L4"/>
    <mergeCell ref="N4:N5"/>
  </mergeCells>
  <pageMargins left="0.70000000000000007" right="0.70000000000000007" top="0.75" bottom="0.75" header="0.30000000000000004" footer="0.30000000000000004"/>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CE892-133E-4C8A-9401-FA4E6E2D6513}">
  <dimension ref="B2:N21"/>
  <sheetViews>
    <sheetView showGridLines="0" zoomScale="80" zoomScaleNormal="80" workbookViewId="0">
      <selection activeCell="F10" sqref="F10"/>
    </sheetView>
  </sheetViews>
  <sheetFormatPr baseColWidth="10" defaultColWidth="11.5546875" defaultRowHeight="14.4" x14ac:dyDescent="0.3"/>
  <cols>
    <col min="1" max="1" width="11.5546875" style="317"/>
    <col min="2" max="2" width="47" style="317" bestFit="1" customWidth="1"/>
    <col min="3" max="3" width="0.5546875" style="317" customWidth="1"/>
    <col min="4" max="4" width="11.5546875" style="317"/>
    <col min="5" max="5" width="0.5546875" style="317" customWidth="1"/>
    <col min="6" max="6" width="14.5546875" style="317" bestFit="1" customWidth="1"/>
    <col min="7" max="7" width="11.5546875" style="317"/>
    <col min="8" max="8" width="14.5546875" style="317" bestFit="1" customWidth="1"/>
    <col min="9" max="9" width="0.5546875" style="317" customWidth="1"/>
    <col min="10" max="10" width="14.5546875" style="317" bestFit="1" customWidth="1"/>
    <col min="11" max="11" width="11.5546875" style="317"/>
    <col min="12" max="12" width="14.5546875" style="317" bestFit="1" customWidth="1"/>
    <col min="13" max="13" width="0.5546875" style="317" customWidth="1"/>
    <col min="14" max="14" width="14.5546875" style="317" bestFit="1" customWidth="1"/>
    <col min="15" max="16384" width="11.5546875" style="317"/>
  </cols>
  <sheetData>
    <row r="2" spans="2:14" ht="24" x14ac:dyDescent="0.3">
      <c r="B2" s="457" t="s">
        <v>1945</v>
      </c>
      <c r="C2" s="458"/>
      <c r="D2" s="458"/>
      <c r="E2" s="458"/>
      <c r="F2" s="459" t="s">
        <v>20</v>
      </c>
      <c r="G2" s="459" t="s">
        <v>21</v>
      </c>
      <c r="H2" s="458"/>
      <c r="I2" s="458"/>
      <c r="J2" s="458"/>
      <c r="K2" s="457" t="s">
        <v>1946</v>
      </c>
      <c r="L2" s="460">
        <v>2021</v>
      </c>
      <c r="M2" s="458"/>
      <c r="N2" s="461">
        <v>586.96199999999999</v>
      </c>
    </row>
    <row r="3" spans="2:14" ht="15" customHeight="1" x14ac:dyDescent="0.3">
      <c r="B3" s="465"/>
      <c r="C3" s="458"/>
      <c r="D3" s="458"/>
      <c r="E3" s="458"/>
      <c r="F3" s="458"/>
      <c r="G3" s="458"/>
      <c r="H3" s="458"/>
      <c r="I3" s="458"/>
      <c r="J3" s="458"/>
      <c r="K3" s="458"/>
      <c r="L3" s="458"/>
      <c r="M3" s="458"/>
      <c r="N3" s="458"/>
    </row>
    <row r="4" spans="2:14" ht="14.4" customHeight="1" x14ac:dyDescent="0.3">
      <c r="B4" s="889" t="s">
        <v>1740</v>
      </c>
      <c r="C4" s="458"/>
      <c r="D4" s="890" t="s">
        <v>1947</v>
      </c>
      <c r="E4" s="458"/>
      <c r="F4" s="892" t="s">
        <v>1948</v>
      </c>
      <c r="G4" s="892"/>
      <c r="H4" s="892"/>
      <c r="I4" s="458"/>
      <c r="J4" s="892" t="s">
        <v>1949</v>
      </c>
      <c r="K4" s="892"/>
      <c r="L4" s="892"/>
      <c r="M4" s="458"/>
      <c r="N4" s="889" t="s">
        <v>1950</v>
      </c>
    </row>
    <row r="5" spans="2:14" ht="15" thickBot="1" x14ac:dyDescent="0.35">
      <c r="B5" s="893"/>
      <c r="C5" s="458"/>
      <c r="D5" s="894"/>
      <c r="E5" s="458"/>
      <c r="F5" s="466" t="s">
        <v>1951</v>
      </c>
      <c r="G5" s="466" t="s">
        <v>1952</v>
      </c>
      <c r="H5" s="466" t="s">
        <v>1953</v>
      </c>
      <c r="I5" s="458"/>
      <c r="J5" s="466" t="s">
        <v>1951</v>
      </c>
      <c r="K5" s="466" t="s">
        <v>1952</v>
      </c>
      <c r="L5" s="466" t="s">
        <v>1953</v>
      </c>
      <c r="M5" s="458"/>
      <c r="N5" s="893"/>
    </row>
    <row r="6" spans="2:14" ht="15" thickTop="1" x14ac:dyDescent="0.3">
      <c r="B6" s="467" t="s">
        <v>1954</v>
      </c>
      <c r="C6" s="458"/>
      <c r="D6" s="467"/>
      <c r="E6" s="458" t="s">
        <v>1080</v>
      </c>
      <c r="F6" s="464"/>
      <c r="G6" s="464"/>
      <c r="H6" s="464"/>
      <c r="I6" s="458"/>
      <c r="J6" s="464"/>
      <c r="K6" s="464"/>
      <c r="L6" s="464"/>
      <c r="M6" s="458"/>
      <c r="N6" s="464"/>
    </row>
    <row r="7" spans="2:14" x14ac:dyDescent="0.3">
      <c r="B7" s="475" t="s">
        <v>1931</v>
      </c>
      <c r="D7" s="476" t="s">
        <v>1955</v>
      </c>
      <c r="E7" s="476"/>
      <c r="F7" s="475">
        <v>11424734265</v>
      </c>
      <c r="G7" s="475"/>
      <c r="H7" s="475">
        <f t="shared" ref="H7:H20" si="0">F7+G7</f>
        <v>11424734265</v>
      </c>
      <c r="I7" s="476"/>
      <c r="J7" s="475">
        <v>0</v>
      </c>
      <c r="K7" s="475"/>
      <c r="L7" s="475">
        <f t="shared" ref="L7:L20" si="1">J7+K7</f>
        <v>0</v>
      </c>
      <c r="M7" s="476"/>
      <c r="N7" s="475">
        <f>H7-L7</f>
        <v>11424734265</v>
      </c>
    </row>
    <row r="8" spans="2:14" x14ac:dyDescent="0.3">
      <c r="B8" s="475" t="s">
        <v>1898</v>
      </c>
      <c r="D8" s="476" t="s">
        <v>1955</v>
      </c>
      <c r="E8" s="476"/>
      <c r="F8" s="475">
        <v>7323657478</v>
      </c>
      <c r="G8" s="475"/>
      <c r="H8" s="475">
        <f t="shared" si="0"/>
        <v>7323657478</v>
      </c>
      <c r="I8" s="476"/>
      <c r="J8" s="475">
        <v>6726992588.9699993</v>
      </c>
      <c r="K8" s="475"/>
      <c r="L8" s="475">
        <f t="shared" si="1"/>
        <v>6726992588.9699993</v>
      </c>
      <c r="M8" s="476"/>
      <c r="N8" s="475">
        <f t="shared" ref="N8:N20" si="2">H8-L8</f>
        <v>596664889.03000069</v>
      </c>
    </row>
    <row r="9" spans="2:14" x14ac:dyDescent="0.3">
      <c r="B9" s="475" t="s">
        <v>1900</v>
      </c>
      <c r="D9" s="476" t="s">
        <v>1955</v>
      </c>
      <c r="E9" s="476"/>
      <c r="F9" s="475">
        <v>630976530</v>
      </c>
      <c r="G9" s="475"/>
      <c r="H9" s="475">
        <f t="shared" si="0"/>
        <v>630976530</v>
      </c>
      <c r="I9" s="476"/>
      <c r="J9" s="475">
        <v>0</v>
      </c>
      <c r="K9" s="475"/>
      <c r="L9" s="475">
        <f t="shared" si="1"/>
        <v>0</v>
      </c>
      <c r="M9" s="476"/>
      <c r="N9" s="475">
        <f t="shared" si="2"/>
        <v>630976530</v>
      </c>
    </row>
    <row r="10" spans="2:14" x14ac:dyDescent="0.3">
      <c r="B10" s="475" t="s">
        <v>1917</v>
      </c>
      <c r="D10" s="476" t="s">
        <v>1955</v>
      </c>
      <c r="E10" s="476"/>
      <c r="F10" s="475">
        <v>8804000</v>
      </c>
      <c r="G10" s="475"/>
      <c r="H10" s="475">
        <f t="shared" si="0"/>
        <v>8804000</v>
      </c>
      <c r="I10" s="476"/>
      <c r="J10" s="475">
        <v>0</v>
      </c>
      <c r="K10" s="475"/>
      <c r="L10" s="475">
        <f t="shared" si="1"/>
        <v>0</v>
      </c>
      <c r="M10" s="476"/>
      <c r="N10" s="475">
        <f t="shared" si="2"/>
        <v>8804000</v>
      </c>
    </row>
    <row r="11" spans="2:14" x14ac:dyDescent="0.3">
      <c r="B11" s="475" t="s">
        <v>1910</v>
      </c>
      <c r="D11" s="476" t="s">
        <v>1955</v>
      </c>
      <c r="E11" s="476"/>
      <c r="F11" s="475">
        <v>40659100</v>
      </c>
      <c r="G11" s="475"/>
      <c r="H11" s="475">
        <f t="shared" si="0"/>
        <v>40659100</v>
      </c>
      <c r="I11" s="476"/>
      <c r="J11" s="475">
        <v>28859100</v>
      </c>
      <c r="K11" s="475"/>
      <c r="L11" s="475">
        <f t="shared" si="1"/>
        <v>28859100</v>
      </c>
      <c r="M11" s="476"/>
      <c r="N11" s="475">
        <f t="shared" si="2"/>
        <v>11800000</v>
      </c>
    </row>
    <row r="12" spans="2:14" x14ac:dyDescent="0.3">
      <c r="B12" s="475" t="s">
        <v>1925</v>
      </c>
      <c r="D12" s="476" t="s">
        <v>1955</v>
      </c>
      <c r="E12" s="476"/>
      <c r="F12" s="475">
        <v>4911600</v>
      </c>
      <c r="G12" s="475"/>
      <c r="H12" s="475">
        <f t="shared" si="0"/>
        <v>4911600</v>
      </c>
      <c r="I12" s="476"/>
      <c r="J12" s="475">
        <v>0</v>
      </c>
      <c r="K12" s="475"/>
      <c r="L12" s="475">
        <f t="shared" si="1"/>
        <v>0</v>
      </c>
      <c r="M12" s="476"/>
      <c r="N12" s="475">
        <f t="shared" si="2"/>
        <v>4911600</v>
      </c>
    </row>
    <row r="13" spans="2:14" x14ac:dyDescent="0.3">
      <c r="B13" s="475" t="s">
        <v>1908</v>
      </c>
      <c r="D13" s="476" t="s">
        <v>1956</v>
      </c>
      <c r="E13" s="476"/>
      <c r="F13" s="475">
        <v>75209634.880695313</v>
      </c>
      <c r="G13" s="475"/>
      <c r="H13" s="475">
        <f t="shared" si="0"/>
        <v>75209634.880695313</v>
      </c>
      <c r="I13" s="476"/>
      <c r="J13" s="475">
        <v>43293648</v>
      </c>
      <c r="K13" s="475"/>
      <c r="L13" s="475">
        <f t="shared" si="1"/>
        <v>43293648</v>
      </c>
      <c r="M13" s="476"/>
      <c r="N13" s="475">
        <f t="shared" si="2"/>
        <v>31915986.880695313</v>
      </c>
    </row>
    <row r="14" spans="2:14" x14ac:dyDescent="0.3">
      <c r="B14" s="475" t="s">
        <v>1895</v>
      </c>
      <c r="D14" s="476" t="s">
        <v>1956</v>
      </c>
      <c r="E14" s="476"/>
      <c r="F14" s="475">
        <v>6217623271.5708294</v>
      </c>
      <c r="G14" s="475"/>
      <c r="H14" s="475">
        <f t="shared" si="0"/>
        <v>6217623271.5708294</v>
      </c>
      <c r="I14" s="476"/>
      <c r="J14" s="475">
        <v>6557611391</v>
      </c>
      <c r="K14" s="475"/>
      <c r="L14" s="475">
        <f t="shared" si="1"/>
        <v>6557611391</v>
      </c>
      <c r="M14" s="476"/>
      <c r="N14" s="475">
        <f t="shared" si="2"/>
        <v>-339988119.42917061</v>
      </c>
    </row>
    <row r="15" spans="2:14" x14ac:dyDescent="0.3">
      <c r="B15" s="475" t="s">
        <v>1959</v>
      </c>
      <c r="D15" s="476" t="s">
        <v>1956</v>
      </c>
      <c r="E15" s="476"/>
      <c r="F15" s="475">
        <v>3000443700.9476609</v>
      </c>
      <c r="G15" s="475"/>
      <c r="H15" s="475">
        <f t="shared" si="0"/>
        <v>3000443700.9476609</v>
      </c>
      <c r="I15" s="476"/>
      <c r="J15" s="475">
        <v>0</v>
      </c>
      <c r="K15" s="475"/>
      <c r="L15" s="475">
        <f t="shared" si="1"/>
        <v>0</v>
      </c>
      <c r="M15" s="476"/>
      <c r="N15" s="475">
        <f t="shared" si="2"/>
        <v>3000443700.9476609</v>
      </c>
    </row>
    <row r="16" spans="2:14" x14ac:dyDescent="0.3">
      <c r="B16" s="475" t="s">
        <v>1899</v>
      </c>
      <c r="D16" s="476" t="s">
        <v>1956</v>
      </c>
      <c r="E16" s="476"/>
      <c r="F16" s="475">
        <v>0</v>
      </c>
      <c r="G16" s="475"/>
      <c r="H16" s="475">
        <f t="shared" si="0"/>
        <v>0</v>
      </c>
      <c r="I16" s="476"/>
      <c r="J16" s="475">
        <v>1888749387</v>
      </c>
      <c r="K16" s="475"/>
      <c r="L16" s="475">
        <f t="shared" si="1"/>
        <v>1888749387</v>
      </c>
      <c r="M16" s="476"/>
      <c r="N16" s="475">
        <f t="shared" si="2"/>
        <v>-1888749387</v>
      </c>
    </row>
    <row r="17" spans="2:14" x14ac:dyDescent="0.3">
      <c r="B17" s="475" t="s">
        <v>1904</v>
      </c>
      <c r="D17" s="476" t="s">
        <v>1956</v>
      </c>
      <c r="E17" s="476"/>
      <c r="F17" s="475">
        <v>600740520.56000006</v>
      </c>
      <c r="G17" s="475"/>
      <c r="H17" s="475">
        <f t="shared" si="0"/>
        <v>600740520.56000006</v>
      </c>
      <c r="I17" s="476"/>
      <c r="J17" s="475">
        <v>584185307</v>
      </c>
      <c r="K17" s="475"/>
      <c r="L17" s="475">
        <f t="shared" si="1"/>
        <v>584185307</v>
      </c>
      <c r="M17" s="476"/>
      <c r="N17" s="475">
        <f t="shared" si="2"/>
        <v>16555213.560000062</v>
      </c>
    </row>
    <row r="18" spans="2:14" x14ac:dyDescent="0.3">
      <c r="B18" s="475" t="s">
        <v>1961</v>
      </c>
      <c r="D18" s="476" t="s">
        <v>1956</v>
      </c>
      <c r="E18" s="476"/>
      <c r="F18" s="475">
        <v>469961600.00000006</v>
      </c>
      <c r="G18" s="475"/>
      <c r="H18" s="475">
        <f t="shared" si="0"/>
        <v>469961600.00000006</v>
      </c>
      <c r="I18" s="476"/>
      <c r="J18" s="475">
        <v>0</v>
      </c>
      <c r="K18" s="475"/>
      <c r="L18" s="475">
        <f t="shared" si="1"/>
        <v>0</v>
      </c>
      <c r="M18" s="476"/>
      <c r="N18" s="475">
        <f t="shared" si="2"/>
        <v>469961600.00000006</v>
      </c>
    </row>
    <row r="19" spans="2:14" x14ac:dyDescent="0.3">
      <c r="B19" s="475" t="s">
        <v>1909</v>
      </c>
      <c r="D19" s="476" t="s">
        <v>1957</v>
      </c>
      <c r="E19" s="476"/>
      <c r="F19" s="475">
        <v>0</v>
      </c>
      <c r="G19" s="475"/>
      <c r="H19" s="475">
        <f t="shared" si="0"/>
        <v>0</v>
      </c>
      <c r="I19" s="476"/>
      <c r="J19" s="475">
        <v>391573</v>
      </c>
      <c r="K19" s="475"/>
      <c r="L19" s="475">
        <f t="shared" si="1"/>
        <v>391573</v>
      </c>
      <c r="M19" s="476"/>
      <c r="N19" s="475">
        <f t="shared" si="2"/>
        <v>-391573</v>
      </c>
    </row>
    <row r="20" spans="2:14" x14ac:dyDescent="0.3">
      <c r="B20" s="475" t="s">
        <v>1923</v>
      </c>
      <c r="D20" s="476" t="s">
        <v>1957</v>
      </c>
      <c r="E20" s="476"/>
      <c r="F20" s="475">
        <v>0</v>
      </c>
      <c r="G20" s="475"/>
      <c r="H20" s="475">
        <f t="shared" si="0"/>
        <v>0</v>
      </c>
      <c r="I20" s="476"/>
      <c r="J20" s="475">
        <v>192544</v>
      </c>
      <c r="K20" s="475"/>
      <c r="L20" s="475">
        <f t="shared" si="1"/>
        <v>192544</v>
      </c>
      <c r="M20" s="476"/>
      <c r="N20" s="475">
        <f t="shared" si="2"/>
        <v>-192544</v>
      </c>
    </row>
    <row r="21" spans="2:14" x14ac:dyDescent="0.3">
      <c r="B21" s="470" t="s">
        <v>1399</v>
      </c>
      <c r="C21" s="458"/>
      <c r="D21" s="470"/>
      <c r="E21" s="458"/>
      <c r="F21" s="471">
        <f>SUM(F7:F20)</f>
        <v>29797721700.959187</v>
      </c>
      <c r="G21" s="471">
        <f>SUM(G7:G20)</f>
        <v>0</v>
      </c>
      <c r="H21" s="471">
        <f>SUM(H7:H20)</f>
        <v>29797721700.959187</v>
      </c>
      <c r="I21" s="458"/>
      <c r="J21" s="471">
        <f>SUM(J7:J20)</f>
        <v>15830275538.969999</v>
      </c>
      <c r="K21" s="471">
        <f>SUM(K7:K20)</f>
        <v>0</v>
      </c>
      <c r="L21" s="471">
        <f>SUM(L7:L20)</f>
        <v>15830275538.969999</v>
      </c>
      <c r="M21" s="458"/>
      <c r="N21" s="471">
        <f>SUM(N7:N20)</f>
        <v>13967446161.989185</v>
      </c>
    </row>
  </sheetData>
  <mergeCells count="5">
    <mergeCell ref="B4:B5"/>
    <mergeCell ref="D4:D5"/>
    <mergeCell ref="F4:H4"/>
    <mergeCell ref="J4:L4"/>
    <mergeCell ref="N4:N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65"/>
  <sheetViews>
    <sheetView zoomScale="70" zoomScaleNormal="70" workbookViewId="0">
      <selection activeCell="B1" sqref="B1"/>
    </sheetView>
  </sheetViews>
  <sheetFormatPr baseColWidth="10" defaultColWidth="11.5546875" defaultRowHeight="14.4" x14ac:dyDescent="0.3"/>
  <cols>
    <col min="1" max="2" width="11.5546875" style="1" customWidth="1"/>
    <col min="3" max="5" width="24.109375" style="1" customWidth="1"/>
    <col min="6" max="6" width="35.6640625" style="1" bestFit="1" customWidth="1"/>
    <col min="7" max="8" width="20" style="1" customWidth="1"/>
    <col min="9" max="9" width="21.6640625" style="1" customWidth="1"/>
    <col min="10" max="10" width="65.5546875" style="1" bestFit="1" customWidth="1"/>
    <col min="11" max="11" width="11.5546875" style="1" customWidth="1"/>
    <col min="12" max="16384" width="11.5546875" style="1"/>
  </cols>
  <sheetData>
    <row r="1" spans="2:10" ht="16.2" x14ac:dyDescent="0.3">
      <c r="B1" s="379" t="s">
        <v>2</v>
      </c>
      <c r="C1" s="9"/>
      <c r="D1" s="9"/>
      <c r="E1" s="9"/>
      <c r="F1" s="13"/>
      <c r="G1" s="13"/>
      <c r="H1" s="13"/>
      <c r="I1" s="13"/>
      <c r="J1" s="13"/>
    </row>
    <row r="2" spans="2:10" x14ac:dyDescent="0.3">
      <c r="B2" s="13"/>
      <c r="C2" s="13"/>
      <c r="D2" s="13"/>
      <c r="E2" s="13"/>
      <c r="F2" s="13"/>
      <c r="G2" s="13"/>
      <c r="H2" s="13"/>
      <c r="I2" s="13"/>
      <c r="J2" s="13"/>
    </row>
    <row r="3" spans="2:10" x14ac:dyDescent="0.3">
      <c r="B3" s="5" t="s">
        <v>4</v>
      </c>
      <c r="C3" s="14" t="s">
        <v>5</v>
      </c>
      <c r="D3" s="14" t="s">
        <v>174</v>
      </c>
      <c r="E3" s="14" t="s">
        <v>175</v>
      </c>
      <c r="F3" s="5" t="s">
        <v>176</v>
      </c>
      <c r="G3" s="5" t="s">
        <v>177</v>
      </c>
      <c r="H3" s="5" t="s">
        <v>178</v>
      </c>
      <c r="I3" s="6" t="s">
        <v>179</v>
      </c>
      <c r="J3" s="6" t="s">
        <v>180</v>
      </c>
    </row>
    <row r="4" spans="2:10" x14ac:dyDescent="0.3">
      <c r="B4" s="744" t="s">
        <v>10</v>
      </c>
      <c r="C4" s="744"/>
      <c r="D4" s="353"/>
      <c r="E4" s="353"/>
      <c r="F4" s="746"/>
      <c r="G4" s="746"/>
      <c r="H4" s="746"/>
      <c r="I4" s="746"/>
      <c r="J4" s="353"/>
    </row>
    <row r="5" spans="2:10" x14ac:dyDescent="0.3">
      <c r="B5" s="360">
        <v>1</v>
      </c>
      <c r="C5" s="361" t="s">
        <v>11</v>
      </c>
      <c r="D5" s="397" t="s">
        <v>181</v>
      </c>
      <c r="E5" s="361" t="s">
        <v>182</v>
      </c>
      <c r="F5" s="398" t="s">
        <v>183</v>
      </c>
      <c r="G5" s="360" t="s">
        <v>184</v>
      </c>
      <c r="H5" s="360" t="s">
        <v>185</v>
      </c>
      <c r="I5" s="393">
        <v>1</v>
      </c>
      <c r="J5" s="398" t="s">
        <v>183</v>
      </c>
    </row>
    <row r="6" spans="2:10" x14ac:dyDescent="0.3">
      <c r="B6" s="648">
        <v>2</v>
      </c>
      <c r="C6" s="649" t="s">
        <v>186</v>
      </c>
      <c r="D6" s="649" t="s">
        <v>181</v>
      </c>
      <c r="E6" s="649" t="s">
        <v>182</v>
      </c>
      <c r="F6" s="650" t="s">
        <v>187</v>
      </c>
      <c r="G6" s="650" t="s">
        <v>187</v>
      </c>
      <c r="H6" s="650" t="s">
        <v>187</v>
      </c>
      <c r="I6" s="650" t="s">
        <v>187</v>
      </c>
      <c r="J6" s="650" t="s">
        <v>187</v>
      </c>
    </row>
    <row r="7" spans="2:10" ht="26.4" x14ac:dyDescent="0.3">
      <c r="B7" s="747">
        <v>3</v>
      </c>
      <c r="C7" s="748" t="s">
        <v>17</v>
      </c>
      <c r="D7" s="748" t="s">
        <v>181</v>
      </c>
      <c r="E7" s="748" t="s">
        <v>182</v>
      </c>
      <c r="F7" s="646" t="s">
        <v>188</v>
      </c>
      <c r="G7" s="638" t="s">
        <v>189</v>
      </c>
      <c r="H7" s="638" t="s">
        <v>185</v>
      </c>
      <c r="I7" s="651">
        <v>0.85</v>
      </c>
      <c r="J7" s="652" t="s">
        <v>190</v>
      </c>
    </row>
    <row r="8" spans="2:10" x14ac:dyDescent="0.3">
      <c r="B8" s="747"/>
      <c r="C8" s="748"/>
      <c r="D8" s="748"/>
      <c r="E8" s="748"/>
      <c r="F8" s="639" t="s">
        <v>191</v>
      </c>
      <c r="G8" s="648" t="s">
        <v>192</v>
      </c>
      <c r="H8" s="648" t="s">
        <v>185</v>
      </c>
      <c r="I8" s="653">
        <v>0.15</v>
      </c>
      <c r="J8" s="650" t="s">
        <v>182</v>
      </c>
    </row>
    <row r="9" spans="2:10" x14ac:dyDescent="0.3">
      <c r="B9" s="747">
        <v>4</v>
      </c>
      <c r="C9" s="748" t="s">
        <v>20</v>
      </c>
      <c r="D9" s="748" t="s">
        <v>193</v>
      </c>
      <c r="E9" s="748" t="s">
        <v>182</v>
      </c>
      <c r="F9" s="650" t="s">
        <v>194</v>
      </c>
      <c r="G9" s="648" t="s">
        <v>195</v>
      </c>
      <c r="H9" s="648" t="s">
        <v>185</v>
      </c>
      <c r="I9" s="648">
        <v>99.998599999999996</v>
      </c>
      <c r="J9" s="639" t="s">
        <v>196</v>
      </c>
    </row>
    <row r="10" spans="2:10" x14ac:dyDescent="0.3">
      <c r="B10" s="747"/>
      <c r="C10" s="748"/>
      <c r="D10" s="748"/>
      <c r="E10" s="748"/>
      <c r="F10" s="650" t="s">
        <v>197</v>
      </c>
      <c r="G10" s="648" t="s">
        <v>195</v>
      </c>
      <c r="H10" s="648" t="s">
        <v>185</v>
      </c>
      <c r="I10" s="648">
        <v>1.2E-4</v>
      </c>
      <c r="J10" s="650" t="s">
        <v>182</v>
      </c>
    </row>
    <row r="11" spans="2:10" x14ac:dyDescent="0.3">
      <c r="B11" s="747"/>
      <c r="C11" s="748"/>
      <c r="D11" s="748"/>
      <c r="E11" s="748"/>
      <c r="F11" s="650" t="s">
        <v>198</v>
      </c>
      <c r="G11" s="648" t="s">
        <v>199</v>
      </c>
      <c r="H11" s="648" t="s">
        <v>185</v>
      </c>
      <c r="I11" s="648">
        <v>1.2E-4</v>
      </c>
      <c r="J11" s="650" t="s">
        <v>182</v>
      </c>
    </row>
    <row r="12" spans="2:10" x14ac:dyDescent="0.3">
      <c r="B12" s="747"/>
      <c r="C12" s="748"/>
      <c r="D12" s="748"/>
      <c r="E12" s="748"/>
      <c r="F12" s="650" t="s">
        <v>200</v>
      </c>
      <c r="G12" s="648" t="s">
        <v>201</v>
      </c>
      <c r="H12" s="648" t="s">
        <v>202</v>
      </c>
      <c r="I12" s="648">
        <v>2.4000000000000001E-4</v>
      </c>
      <c r="J12" s="650" t="s">
        <v>182</v>
      </c>
    </row>
    <row r="13" spans="2:10" x14ac:dyDescent="0.3">
      <c r="B13" s="747"/>
      <c r="C13" s="748"/>
      <c r="D13" s="748"/>
      <c r="E13" s="748"/>
      <c r="F13" s="650" t="s">
        <v>203</v>
      </c>
      <c r="G13" s="648" t="s">
        <v>201</v>
      </c>
      <c r="H13" s="648" t="s">
        <v>202</v>
      </c>
      <c r="I13" s="648">
        <v>2.4000000000000001E-4</v>
      </c>
      <c r="J13" s="650" t="s">
        <v>182</v>
      </c>
    </row>
    <row r="14" spans="2:10" x14ac:dyDescent="0.3">
      <c r="B14" s="747"/>
      <c r="C14" s="748"/>
      <c r="D14" s="748"/>
      <c r="E14" s="748"/>
      <c r="F14" s="650" t="s">
        <v>204</v>
      </c>
      <c r="G14" s="648" t="s">
        <v>201</v>
      </c>
      <c r="H14" s="648" t="s">
        <v>202</v>
      </c>
      <c r="I14" s="648">
        <v>2.4000000000000001E-4</v>
      </c>
      <c r="J14" s="650" t="s">
        <v>182</v>
      </c>
    </row>
    <row r="15" spans="2:10" x14ac:dyDescent="0.3">
      <c r="B15" s="747"/>
      <c r="C15" s="748"/>
      <c r="D15" s="748"/>
      <c r="E15" s="748"/>
      <c r="F15" s="650" t="s">
        <v>205</v>
      </c>
      <c r="G15" s="648" t="s">
        <v>201</v>
      </c>
      <c r="H15" s="648" t="s">
        <v>202</v>
      </c>
      <c r="I15" s="648">
        <v>2.4000000000000001E-4</v>
      </c>
      <c r="J15" s="650" t="s">
        <v>182</v>
      </c>
    </row>
    <row r="16" spans="2:10" x14ac:dyDescent="0.3">
      <c r="B16" s="747"/>
      <c r="C16" s="748"/>
      <c r="D16" s="748"/>
      <c r="E16" s="748"/>
      <c r="F16" s="650" t="s">
        <v>206</v>
      </c>
      <c r="G16" s="648" t="s">
        <v>201</v>
      </c>
      <c r="H16" s="648" t="s">
        <v>202</v>
      </c>
      <c r="I16" s="648">
        <v>2.4000000000000001E-4</v>
      </c>
      <c r="J16" s="650" t="s">
        <v>182</v>
      </c>
    </row>
    <row r="17" spans="2:10" x14ac:dyDescent="0.3">
      <c r="B17" s="747">
        <v>5</v>
      </c>
      <c r="C17" s="749" t="s">
        <v>24</v>
      </c>
      <c r="D17" s="748" t="s">
        <v>181</v>
      </c>
      <c r="E17" s="748" t="s">
        <v>182</v>
      </c>
      <c r="F17" s="650" t="s">
        <v>207</v>
      </c>
      <c r="G17" s="648" t="s">
        <v>187</v>
      </c>
      <c r="H17" s="648" t="s">
        <v>185</v>
      </c>
      <c r="I17" s="651">
        <v>0.51</v>
      </c>
      <c r="J17" s="650" t="s">
        <v>208</v>
      </c>
    </row>
    <row r="18" spans="2:10" x14ac:dyDescent="0.3">
      <c r="B18" s="747"/>
      <c r="C18" s="749"/>
      <c r="D18" s="748"/>
      <c r="E18" s="748"/>
      <c r="F18" s="639" t="s">
        <v>11</v>
      </c>
      <c r="G18" s="655" t="s">
        <v>209</v>
      </c>
      <c r="H18" s="648" t="s">
        <v>185</v>
      </c>
      <c r="I18" s="651">
        <v>0.49</v>
      </c>
      <c r="J18" s="650" t="s">
        <v>210</v>
      </c>
    </row>
    <row r="19" spans="2:10" x14ac:dyDescent="0.3">
      <c r="B19" s="648">
        <v>6</v>
      </c>
      <c r="C19" s="649" t="s">
        <v>27</v>
      </c>
      <c r="D19" s="649" t="s">
        <v>181</v>
      </c>
      <c r="E19" s="649" t="s">
        <v>182</v>
      </c>
      <c r="F19" s="650" t="s">
        <v>187</v>
      </c>
      <c r="G19" s="648" t="s">
        <v>187</v>
      </c>
      <c r="H19" s="648" t="s">
        <v>187</v>
      </c>
      <c r="I19" s="648" t="s">
        <v>187</v>
      </c>
      <c r="J19" s="650" t="s">
        <v>187</v>
      </c>
    </row>
    <row r="20" spans="2:10" ht="26.4" x14ac:dyDescent="0.3">
      <c r="B20" s="638">
        <v>7</v>
      </c>
      <c r="C20" s="654" t="s">
        <v>30</v>
      </c>
      <c r="D20" s="654" t="s">
        <v>181</v>
      </c>
      <c r="E20" s="654" t="s">
        <v>182</v>
      </c>
      <c r="F20" s="656" t="s">
        <v>211</v>
      </c>
      <c r="G20" s="638" t="s">
        <v>212</v>
      </c>
      <c r="H20" s="638" t="s">
        <v>185</v>
      </c>
      <c r="I20" s="651">
        <v>1</v>
      </c>
      <c r="J20" s="656" t="s">
        <v>213</v>
      </c>
    </row>
    <row r="21" spans="2:10" ht="26.4" x14ac:dyDescent="0.3">
      <c r="B21" s="750">
        <v>8</v>
      </c>
      <c r="C21" s="751" t="s">
        <v>34</v>
      </c>
      <c r="D21" s="751" t="s">
        <v>181</v>
      </c>
      <c r="E21" s="751" t="s">
        <v>182</v>
      </c>
      <c r="F21" s="398" t="s">
        <v>214</v>
      </c>
      <c r="G21" s="400" t="s">
        <v>215</v>
      </c>
      <c r="H21" s="360" t="s">
        <v>202</v>
      </c>
      <c r="I21" s="399">
        <v>0.37</v>
      </c>
      <c r="J21" s="396" t="s">
        <v>216</v>
      </c>
    </row>
    <row r="22" spans="2:10" x14ac:dyDescent="0.3">
      <c r="B22" s="750"/>
      <c r="C22" s="751"/>
      <c r="D22" s="751"/>
      <c r="E22" s="751"/>
      <c r="F22" s="398" t="s">
        <v>217</v>
      </c>
      <c r="G22" s="360" t="s">
        <v>184</v>
      </c>
      <c r="H22" s="360" t="s">
        <v>202</v>
      </c>
      <c r="I22" s="401">
        <v>0.30990000000000001</v>
      </c>
      <c r="J22" s="361" t="s">
        <v>187</v>
      </c>
    </row>
    <row r="23" spans="2:10" x14ac:dyDescent="0.3">
      <c r="B23" s="750"/>
      <c r="C23" s="751"/>
      <c r="D23" s="751"/>
      <c r="E23" s="751"/>
      <c r="F23" s="398" t="s">
        <v>218</v>
      </c>
      <c r="G23" s="360" t="s">
        <v>184</v>
      </c>
      <c r="H23" s="360" t="s">
        <v>202</v>
      </c>
      <c r="I23" s="399">
        <v>0.18</v>
      </c>
      <c r="J23" s="361" t="s">
        <v>187</v>
      </c>
    </row>
    <row r="24" spans="2:10" x14ac:dyDescent="0.3">
      <c r="B24" s="750"/>
      <c r="C24" s="751"/>
      <c r="D24" s="751"/>
      <c r="E24" s="751"/>
      <c r="F24" s="398" t="s">
        <v>219</v>
      </c>
      <c r="G24" s="360" t="s">
        <v>184</v>
      </c>
      <c r="H24" s="360" t="s">
        <v>202</v>
      </c>
      <c r="I24" s="399">
        <v>0.14000000000000001</v>
      </c>
      <c r="J24" s="361" t="s">
        <v>187</v>
      </c>
    </row>
    <row r="25" spans="2:10" x14ac:dyDescent="0.3">
      <c r="B25" s="750"/>
      <c r="C25" s="751"/>
      <c r="D25" s="751"/>
      <c r="E25" s="751"/>
      <c r="F25" s="398" t="s">
        <v>220</v>
      </c>
      <c r="G25" s="360" t="s">
        <v>184</v>
      </c>
      <c r="H25" s="360" t="s">
        <v>202</v>
      </c>
      <c r="I25" s="401">
        <v>1E-4</v>
      </c>
      <c r="J25" s="361" t="s">
        <v>187</v>
      </c>
    </row>
    <row r="26" spans="2:10" x14ac:dyDescent="0.3">
      <c r="B26" s="360">
        <v>9</v>
      </c>
      <c r="C26" s="361" t="s">
        <v>37</v>
      </c>
      <c r="D26" s="397" t="s">
        <v>181</v>
      </c>
      <c r="E26" s="361" t="s">
        <v>182</v>
      </c>
      <c r="F26" s="398" t="s">
        <v>183</v>
      </c>
      <c r="G26" s="360" t="s">
        <v>184</v>
      </c>
      <c r="H26" s="360" t="s">
        <v>185</v>
      </c>
      <c r="I26" s="393">
        <v>1</v>
      </c>
      <c r="J26" s="398" t="s">
        <v>183</v>
      </c>
    </row>
    <row r="27" spans="2:10" x14ac:dyDescent="0.3">
      <c r="B27" s="360">
        <v>10</v>
      </c>
      <c r="C27" s="361" t="s">
        <v>40</v>
      </c>
      <c r="D27" s="361" t="s">
        <v>187</v>
      </c>
      <c r="E27" s="361" t="s">
        <v>187</v>
      </c>
      <c r="F27" s="361" t="s">
        <v>187</v>
      </c>
      <c r="G27" s="360" t="s">
        <v>187</v>
      </c>
      <c r="H27" s="360" t="s">
        <v>187</v>
      </c>
      <c r="I27" s="360" t="s">
        <v>187</v>
      </c>
      <c r="J27" s="361" t="s">
        <v>187</v>
      </c>
    </row>
    <row r="28" spans="2:10" x14ac:dyDescent="0.3">
      <c r="B28" s="750">
        <v>11</v>
      </c>
      <c r="C28" s="751" t="s">
        <v>43</v>
      </c>
      <c r="D28" s="751" t="s">
        <v>181</v>
      </c>
      <c r="E28" s="751" t="s">
        <v>182</v>
      </c>
      <c r="F28" s="398" t="s">
        <v>221</v>
      </c>
      <c r="G28" s="360" t="s">
        <v>222</v>
      </c>
      <c r="H28" s="360" t="s">
        <v>185</v>
      </c>
      <c r="I28" s="401">
        <v>0.84150000000000003</v>
      </c>
      <c r="J28" s="361" t="s">
        <v>187</v>
      </c>
    </row>
    <row r="29" spans="2:10" x14ac:dyDescent="0.3">
      <c r="B29" s="750"/>
      <c r="C29" s="751"/>
      <c r="D29" s="751"/>
      <c r="E29" s="751"/>
      <c r="F29" s="398" t="s">
        <v>223</v>
      </c>
      <c r="G29" s="360" t="s">
        <v>184</v>
      </c>
      <c r="H29" s="360" t="s">
        <v>202</v>
      </c>
      <c r="I29" s="401">
        <v>0.15</v>
      </c>
      <c r="J29" s="361" t="s">
        <v>187</v>
      </c>
    </row>
    <row r="30" spans="2:10" x14ac:dyDescent="0.3">
      <c r="B30" s="750"/>
      <c r="C30" s="751"/>
      <c r="D30" s="751"/>
      <c r="E30" s="751"/>
      <c r="F30" s="398" t="s">
        <v>224</v>
      </c>
      <c r="G30" s="360" t="s">
        <v>222</v>
      </c>
      <c r="H30" s="360" t="s">
        <v>202</v>
      </c>
      <c r="I30" s="401">
        <v>7.4999999999999997E-3</v>
      </c>
      <c r="J30" s="361" t="s">
        <v>187</v>
      </c>
    </row>
    <row r="31" spans="2:10" x14ac:dyDescent="0.3">
      <c r="B31" s="750"/>
      <c r="C31" s="751"/>
      <c r="D31" s="751"/>
      <c r="E31" s="751"/>
      <c r="F31" s="398" t="s">
        <v>225</v>
      </c>
      <c r="G31" s="360" t="s">
        <v>184</v>
      </c>
      <c r="H31" s="360" t="s">
        <v>185</v>
      </c>
      <c r="I31" s="401">
        <v>1E-3</v>
      </c>
      <c r="J31" s="361" t="s">
        <v>187</v>
      </c>
    </row>
    <row r="32" spans="2:10" x14ac:dyDescent="0.3">
      <c r="B32" s="392">
        <v>12</v>
      </c>
      <c r="C32" s="391" t="s">
        <v>46</v>
      </c>
      <c r="D32" s="386" t="s">
        <v>187</v>
      </c>
      <c r="E32" s="386" t="s">
        <v>187</v>
      </c>
      <c r="F32" s="386" t="s">
        <v>187</v>
      </c>
      <c r="G32" s="386" t="s">
        <v>187</v>
      </c>
      <c r="H32" s="386" t="s">
        <v>187</v>
      </c>
      <c r="I32" s="386" t="s">
        <v>187</v>
      </c>
      <c r="J32" s="386" t="s">
        <v>187</v>
      </c>
    </row>
    <row r="33" spans="2:10" x14ac:dyDescent="0.3">
      <c r="B33" s="745" t="s">
        <v>47</v>
      </c>
      <c r="C33" s="745"/>
      <c r="D33" s="353"/>
      <c r="E33" s="353"/>
      <c r="F33" s="752"/>
      <c r="G33" s="752"/>
      <c r="H33" s="752"/>
      <c r="I33" s="752"/>
      <c r="J33" s="353"/>
    </row>
    <row r="34" spans="2:10" x14ac:dyDescent="0.3">
      <c r="B34" s="747">
        <v>1</v>
      </c>
      <c r="C34" s="748" t="s">
        <v>48</v>
      </c>
      <c r="D34" s="748" t="s">
        <v>181</v>
      </c>
      <c r="E34" s="748" t="s">
        <v>182</v>
      </c>
      <c r="F34" s="639" t="s">
        <v>226</v>
      </c>
      <c r="G34" s="638" t="s">
        <v>227</v>
      </c>
      <c r="H34" s="638" t="s">
        <v>185</v>
      </c>
      <c r="I34" s="640">
        <v>0.89600000000000002</v>
      </c>
      <c r="J34" s="753" t="s">
        <v>228</v>
      </c>
    </row>
    <row r="35" spans="2:10" x14ac:dyDescent="0.3">
      <c r="B35" s="747"/>
      <c r="C35" s="748"/>
      <c r="D35" s="748"/>
      <c r="E35" s="748"/>
      <c r="F35" s="639" t="s">
        <v>229</v>
      </c>
      <c r="G35" s="638" t="s">
        <v>230</v>
      </c>
      <c r="H35" s="638" t="s">
        <v>185</v>
      </c>
      <c r="I35" s="641">
        <v>1E-3</v>
      </c>
      <c r="J35" s="753"/>
    </row>
    <row r="36" spans="2:10" x14ac:dyDescent="0.3">
      <c r="B36" s="747"/>
      <c r="C36" s="748"/>
      <c r="D36" s="748"/>
      <c r="E36" s="748"/>
      <c r="F36" s="639" t="s">
        <v>231</v>
      </c>
      <c r="G36" s="638" t="s">
        <v>232</v>
      </c>
      <c r="H36" s="638" t="s">
        <v>185</v>
      </c>
      <c r="I36" s="641">
        <v>1E-3</v>
      </c>
      <c r="J36" s="753"/>
    </row>
    <row r="37" spans="2:10" x14ac:dyDescent="0.3">
      <c r="B37" s="747"/>
      <c r="C37" s="748"/>
      <c r="D37" s="748"/>
      <c r="E37" s="748"/>
      <c r="F37" s="639" t="s">
        <v>233</v>
      </c>
      <c r="G37" s="638" t="s">
        <v>227</v>
      </c>
      <c r="H37" s="638" t="s">
        <v>202</v>
      </c>
      <c r="I37" s="641">
        <v>1E-3</v>
      </c>
      <c r="J37" s="753"/>
    </row>
    <row r="38" spans="2:10" x14ac:dyDescent="0.3">
      <c r="B38" s="747"/>
      <c r="C38" s="748"/>
      <c r="D38" s="748"/>
      <c r="E38" s="748"/>
      <c r="F38" s="639" t="s">
        <v>234</v>
      </c>
      <c r="G38" s="638" t="s">
        <v>227</v>
      </c>
      <c r="H38" s="638" t="s">
        <v>202</v>
      </c>
      <c r="I38" s="641">
        <v>1E-3</v>
      </c>
      <c r="J38" s="753"/>
    </row>
    <row r="39" spans="2:10" x14ac:dyDescent="0.3">
      <c r="B39" s="750">
        <v>2</v>
      </c>
      <c r="C39" s="754" t="s">
        <v>51</v>
      </c>
      <c r="D39" s="751" t="s">
        <v>193</v>
      </c>
      <c r="E39" s="751" t="s">
        <v>187</v>
      </c>
      <c r="F39" s="361" t="s">
        <v>235</v>
      </c>
      <c r="G39" s="395" t="s">
        <v>236</v>
      </c>
      <c r="H39" s="370" t="s">
        <v>185</v>
      </c>
      <c r="I39" s="393">
        <v>0.9</v>
      </c>
      <c r="J39" s="755" t="s">
        <v>237</v>
      </c>
    </row>
    <row r="40" spans="2:10" x14ac:dyDescent="0.3">
      <c r="B40" s="750"/>
      <c r="C40" s="754"/>
      <c r="D40" s="751"/>
      <c r="E40" s="751"/>
      <c r="F40" s="361" t="s">
        <v>238</v>
      </c>
      <c r="G40" s="370" t="s">
        <v>184</v>
      </c>
      <c r="H40" s="370" t="s">
        <v>185</v>
      </c>
      <c r="I40" s="393">
        <v>0.1</v>
      </c>
      <c r="J40" s="755"/>
    </row>
    <row r="41" spans="2:10" x14ac:dyDescent="0.3">
      <c r="B41" s="360">
        <v>3</v>
      </c>
      <c r="C41" s="361" t="s">
        <v>54</v>
      </c>
      <c r="D41" s="361" t="s">
        <v>193</v>
      </c>
      <c r="E41" s="361" t="s">
        <v>187</v>
      </c>
      <c r="F41" s="361" t="s">
        <v>239</v>
      </c>
      <c r="G41" s="370" t="s">
        <v>187</v>
      </c>
      <c r="H41" s="370" t="s">
        <v>185</v>
      </c>
      <c r="I41" s="393">
        <v>1</v>
      </c>
      <c r="J41" s="396" t="s">
        <v>240</v>
      </c>
    </row>
    <row r="42" spans="2:10" s="686" customFormat="1" ht="26.4" x14ac:dyDescent="0.3">
      <c r="B42" s="370">
        <v>4</v>
      </c>
      <c r="C42" s="371" t="s">
        <v>2541</v>
      </c>
      <c r="D42" s="371" t="s">
        <v>193</v>
      </c>
      <c r="E42" s="684"/>
      <c r="F42" s="371" t="s">
        <v>2717</v>
      </c>
      <c r="G42" s="370" t="s">
        <v>2718</v>
      </c>
      <c r="H42" s="370" t="s">
        <v>185</v>
      </c>
      <c r="I42" s="393">
        <v>1</v>
      </c>
      <c r="J42" s="685" t="s">
        <v>2719</v>
      </c>
    </row>
    <row r="43" spans="2:10" x14ac:dyDescent="0.3">
      <c r="B43" s="745" t="s">
        <v>57</v>
      </c>
      <c r="C43" s="745"/>
      <c r="D43" s="353"/>
      <c r="E43" s="353"/>
      <c r="F43" s="752"/>
      <c r="G43" s="752"/>
      <c r="H43" s="752"/>
      <c r="I43" s="752"/>
      <c r="J43" s="353"/>
    </row>
    <row r="44" spans="2:10" ht="26.4" x14ac:dyDescent="0.3">
      <c r="B44" s="360">
        <v>1</v>
      </c>
      <c r="C44" s="371" t="s">
        <v>58</v>
      </c>
      <c r="D44" s="361" t="s">
        <v>181</v>
      </c>
      <c r="E44" s="361" t="s">
        <v>241</v>
      </c>
      <c r="F44" s="363" t="s">
        <v>242</v>
      </c>
      <c r="G44" s="383" t="s">
        <v>227</v>
      </c>
      <c r="H44" s="383" t="s">
        <v>185</v>
      </c>
      <c r="I44" s="370" t="s">
        <v>187</v>
      </c>
      <c r="J44" s="384" t="s">
        <v>243</v>
      </c>
    </row>
    <row r="45" spans="2:10" x14ac:dyDescent="0.3">
      <c r="B45" s="756">
        <v>2</v>
      </c>
      <c r="C45" s="757" t="s">
        <v>61</v>
      </c>
      <c r="D45" s="757" t="s">
        <v>181</v>
      </c>
      <c r="E45" s="757" t="s">
        <v>241</v>
      </c>
      <c r="F45" s="386" t="s">
        <v>244</v>
      </c>
      <c r="G45" s="386" t="s">
        <v>184</v>
      </c>
      <c r="H45" s="386" t="s">
        <v>185</v>
      </c>
      <c r="I45" s="387">
        <v>7.4999999999999997E-2</v>
      </c>
      <c r="J45" s="757" t="s">
        <v>187</v>
      </c>
    </row>
    <row r="46" spans="2:10" x14ac:dyDescent="0.3">
      <c r="B46" s="756"/>
      <c r="C46" s="757"/>
      <c r="D46" s="757"/>
      <c r="E46" s="757"/>
      <c r="F46" s="388" t="s">
        <v>245</v>
      </c>
      <c r="G46" s="386" t="s">
        <v>184</v>
      </c>
      <c r="H46" s="386" t="s">
        <v>185</v>
      </c>
      <c r="I46" s="387">
        <v>7.4999999999999997E-2</v>
      </c>
      <c r="J46" s="757"/>
    </row>
    <row r="47" spans="2:10" x14ac:dyDescent="0.3">
      <c r="B47" s="756"/>
      <c r="C47" s="757"/>
      <c r="D47" s="757"/>
      <c r="E47" s="757"/>
      <c r="F47" s="386" t="s">
        <v>246</v>
      </c>
      <c r="G47" s="386" t="s">
        <v>184</v>
      </c>
      <c r="H47" s="386" t="s">
        <v>185</v>
      </c>
      <c r="I47" s="389">
        <v>0.85</v>
      </c>
      <c r="J47" s="757"/>
    </row>
    <row r="48" spans="2:10" ht="26.4" x14ac:dyDescent="0.3">
      <c r="B48" s="638">
        <v>3</v>
      </c>
      <c r="C48" s="646" t="s">
        <v>64</v>
      </c>
      <c r="D48" s="654" t="s">
        <v>181</v>
      </c>
      <c r="E48" s="654" t="s">
        <v>241</v>
      </c>
      <c r="F48" s="654" t="s">
        <v>247</v>
      </c>
      <c r="G48" s="654" t="s">
        <v>248</v>
      </c>
      <c r="H48" s="654" t="s">
        <v>185</v>
      </c>
      <c r="I48" s="651">
        <v>1</v>
      </c>
      <c r="J48" s="657" t="s">
        <v>249</v>
      </c>
    </row>
    <row r="49" spans="2:10" x14ac:dyDescent="0.3">
      <c r="B49" s="756">
        <v>4</v>
      </c>
      <c r="C49" s="757" t="s">
        <v>66</v>
      </c>
      <c r="D49" s="757" t="s">
        <v>181</v>
      </c>
      <c r="E49" s="757" t="s">
        <v>241</v>
      </c>
      <c r="F49" s="385" t="s">
        <v>250</v>
      </c>
      <c r="G49" s="385" t="s">
        <v>227</v>
      </c>
      <c r="H49" s="385" t="s">
        <v>185</v>
      </c>
      <c r="I49" s="390">
        <v>0.9</v>
      </c>
      <c r="J49" s="758" t="s">
        <v>251</v>
      </c>
    </row>
    <row r="50" spans="2:10" x14ac:dyDescent="0.3">
      <c r="B50" s="756"/>
      <c r="C50" s="757"/>
      <c r="D50" s="757"/>
      <c r="E50" s="757"/>
      <c r="F50" s="388" t="s">
        <v>252</v>
      </c>
      <c r="G50" s="386" t="s">
        <v>227</v>
      </c>
      <c r="H50" s="386" t="s">
        <v>202</v>
      </c>
      <c r="I50" s="390">
        <v>0.05</v>
      </c>
      <c r="J50" s="758"/>
    </row>
    <row r="51" spans="2:10" x14ac:dyDescent="0.3">
      <c r="B51" s="756"/>
      <c r="C51" s="757"/>
      <c r="D51" s="757"/>
      <c r="E51" s="757"/>
      <c r="F51" s="388" t="s">
        <v>253</v>
      </c>
      <c r="G51" s="386" t="s">
        <v>227</v>
      </c>
      <c r="H51" s="386" t="s">
        <v>202</v>
      </c>
      <c r="I51" s="390">
        <v>0.05</v>
      </c>
      <c r="J51" s="758"/>
    </row>
    <row r="52" spans="2:10" x14ac:dyDescent="0.3">
      <c r="B52" s="756">
        <v>5</v>
      </c>
      <c r="C52" s="757" t="s">
        <v>69</v>
      </c>
      <c r="D52" s="757" t="s">
        <v>181</v>
      </c>
      <c r="E52" s="757" t="s">
        <v>241</v>
      </c>
      <c r="F52" s="386" t="s">
        <v>254</v>
      </c>
      <c r="G52" s="386" t="s">
        <v>255</v>
      </c>
      <c r="H52" s="386" t="s">
        <v>202</v>
      </c>
      <c r="I52" s="390">
        <v>0.4</v>
      </c>
      <c r="J52" s="391" t="s">
        <v>256</v>
      </c>
    </row>
    <row r="53" spans="2:10" x14ac:dyDescent="0.3">
      <c r="B53" s="756"/>
      <c r="C53" s="757"/>
      <c r="D53" s="757"/>
      <c r="E53" s="757"/>
      <c r="F53" s="388" t="s">
        <v>257</v>
      </c>
      <c r="G53" s="386" t="s">
        <v>258</v>
      </c>
      <c r="H53" s="386" t="s">
        <v>202</v>
      </c>
      <c r="I53" s="390">
        <v>0.3</v>
      </c>
      <c r="J53" s="391" t="s">
        <v>259</v>
      </c>
    </row>
    <row r="54" spans="2:10" x14ac:dyDescent="0.3">
      <c r="B54" s="756"/>
      <c r="C54" s="757"/>
      <c r="D54" s="757"/>
      <c r="E54" s="757"/>
      <c r="F54" s="388" t="s">
        <v>260</v>
      </c>
      <c r="G54" s="386" t="s">
        <v>255</v>
      </c>
      <c r="H54" s="386" t="s">
        <v>202</v>
      </c>
      <c r="I54" s="390">
        <v>0.3</v>
      </c>
      <c r="J54" s="391" t="s">
        <v>261</v>
      </c>
    </row>
    <row r="55" spans="2:10" x14ac:dyDescent="0.3">
      <c r="B55" s="392">
        <v>6</v>
      </c>
      <c r="C55" s="391" t="s">
        <v>72</v>
      </c>
      <c r="D55" s="386" t="s">
        <v>187</v>
      </c>
      <c r="E55" s="386" t="s">
        <v>187</v>
      </c>
      <c r="F55" s="386" t="s">
        <v>187</v>
      </c>
      <c r="G55" s="386" t="s">
        <v>187</v>
      </c>
      <c r="H55" s="386" t="s">
        <v>187</v>
      </c>
      <c r="I55" s="392" t="s">
        <v>187</v>
      </c>
      <c r="J55" s="391" t="s">
        <v>187</v>
      </c>
    </row>
    <row r="56" spans="2:10" x14ac:dyDescent="0.3">
      <c r="B56" s="392">
        <v>7</v>
      </c>
      <c r="C56" s="391" t="s">
        <v>73</v>
      </c>
      <c r="D56" s="386" t="s">
        <v>187</v>
      </c>
      <c r="E56" s="386" t="s">
        <v>187</v>
      </c>
      <c r="F56" s="386" t="s">
        <v>187</v>
      </c>
      <c r="G56" s="386" t="s">
        <v>187</v>
      </c>
      <c r="H56" s="386" t="s">
        <v>187</v>
      </c>
      <c r="I56" s="392" t="s">
        <v>187</v>
      </c>
      <c r="J56" s="391" t="s">
        <v>187</v>
      </c>
    </row>
    <row r="57" spans="2:10" x14ac:dyDescent="0.3">
      <c r="B57" s="756">
        <v>8</v>
      </c>
      <c r="C57" s="757" t="s">
        <v>74</v>
      </c>
      <c r="D57" s="757" t="s">
        <v>181</v>
      </c>
      <c r="E57" s="757" t="s">
        <v>241</v>
      </c>
      <c r="F57" s="386" t="s">
        <v>262</v>
      </c>
      <c r="G57" s="386" t="s">
        <v>248</v>
      </c>
      <c r="H57" s="386" t="s">
        <v>185</v>
      </c>
      <c r="I57" s="392">
        <v>99.999650000000003</v>
      </c>
      <c r="J57" s="758" t="s">
        <v>263</v>
      </c>
    </row>
    <row r="58" spans="2:10" x14ac:dyDescent="0.3">
      <c r="B58" s="756"/>
      <c r="C58" s="757"/>
      <c r="D58" s="757"/>
      <c r="E58" s="757"/>
      <c r="F58" s="388" t="s">
        <v>264</v>
      </c>
      <c r="G58" s="386" t="s">
        <v>265</v>
      </c>
      <c r="H58" s="386" t="s">
        <v>202</v>
      </c>
      <c r="I58" s="392">
        <v>2.5000000000000001E-4</v>
      </c>
      <c r="J58" s="758"/>
    </row>
    <row r="59" spans="2:10" x14ac:dyDescent="0.3">
      <c r="B59" s="756"/>
      <c r="C59" s="757"/>
      <c r="D59" s="757"/>
      <c r="E59" s="757"/>
      <c r="F59" s="388" t="s">
        <v>266</v>
      </c>
      <c r="G59" s="386" t="s">
        <v>265</v>
      </c>
      <c r="H59" s="386" t="s">
        <v>202</v>
      </c>
      <c r="I59" s="392">
        <v>1E-4</v>
      </c>
      <c r="J59" s="758"/>
    </row>
    <row r="60" spans="2:10" ht="26.4" x14ac:dyDescent="0.3">
      <c r="B60" s="750">
        <v>9</v>
      </c>
      <c r="C60" s="751" t="s">
        <v>77</v>
      </c>
      <c r="D60" s="751" t="s">
        <v>181</v>
      </c>
      <c r="E60" s="751" t="s">
        <v>241</v>
      </c>
      <c r="F60" s="383" t="s">
        <v>267</v>
      </c>
      <c r="G60" s="383" t="s">
        <v>255</v>
      </c>
      <c r="H60" s="383" t="s">
        <v>202</v>
      </c>
      <c r="I60" s="393">
        <v>0.9</v>
      </c>
      <c r="J60" s="394" t="s">
        <v>268</v>
      </c>
    </row>
    <row r="61" spans="2:10" x14ac:dyDescent="0.3">
      <c r="B61" s="750"/>
      <c r="C61" s="751"/>
      <c r="D61" s="751"/>
      <c r="E61" s="751"/>
      <c r="F61" s="383" t="s">
        <v>269</v>
      </c>
      <c r="G61" s="383" t="s">
        <v>209</v>
      </c>
      <c r="H61" s="383" t="s">
        <v>202</v>
      </c>
      <c r="I61" s="393">
        <v>0.1</v>
      </c>
      <c r="J61" s="371" t="s">
        <v>270</v>
      </c>
    </row>
    <row r="64" spans="2:10" x14ac:dyDescent="0.3">
      <c r="B64" s="357" t="s">
        <v>80</v>
      </c>
    </row>
    <row r="65" spans="2:3" x14ac:dyDescent="0.3">
      <c r="B65" s="358"/>
      <c r="C65" s="359" t="s">
        <v>81</v>
      </c>
    </row>
  </sheetData>
  <mergeCells count="59">
    <mergeCell ref="J57:J59"/>
    <mergeCell ref="B60:B61"/>
    <mergeCell ref="C60:C61"/>
    <mergeCell ref="D60:D61"/>
    <mergeCell ref="E60:E61"/>
    <mergeCell ref="B52:B54"/>
    <mergeCell ref="C52:C54"/>
    <mergeCell ref="D52:D54"/>
    <mergeCell ref="E52:E54"/>
    <mergeCell ref="B57:B59"/>
    <mergeCell ref="C57:C59"/>
    <mergeCell ref="D57:D59"/>
    <mergeCell ref="E57:E59"/>
    <mergeCell ref="J45:J47"/>
    <mergeCell ref="B49:B51"/>
    <mergeCell ref="C49:C51"/>
    <mergeCell ref="D49:D51"/>
    <mergeCell ref="E49:E51"/>
    <mergeCell ref="J49:J51"/>
    <mergeCell ref="B43:C43"/>
    <mergeCell ref="F43:I43"/>
    <mergeCell ref="B45:B47"/>
    <mergeCell ref="C45:C47"/>
    <mergeCell ref="D45:D47"/>
    <mergeCell ref="E45:E47"/>
    <mergeCell ref="J34:J38"/>
    <mergeCell ref="B39:B40"/>
    <mergeCell ref="C39:C40"/>
    <mergeCell ref="D39:D40"/>
    <mergeCell ref="E39:E40"/>
    <mergeCell ref="J39:J40"/>
    <mergeCell ref="B33:C33"/>
    <mergeCell ref="F33:I33"/>
    <mergeCell ref="B34:B38"/>
    <mergeCell ref="C34:C38"/>
    <mergeCell ref="D34:D38"/>
    <mergeCell ref="E34:E38"/>
    <mergeCell ref="B21:B25"/>
    <mergeCell ref="C21:C25"/>
    <mergeCell ref="D21:D25"/>
    <mergeCell ref="E21:E25"/>
    <mergeCell ref="B28:B31"/>
    <mergeCell ref="C28:C31"/>
    <mergeCell ref="D28:D31"/>
    <mergeCell ref="E28:E31"/>
    <mergeCell ref="B9:B16"/>
    <mergeCell ref="C9:C16"/>
    <mergeCell ref="D9:D16"/>
    <mergeCell ref="E9:E16"/>
    <mergeCell ref="B17:B18"/>
    <mergeCell ref="C17:C18"/>
    <mergeCell ref="D17:D18"/>
    <mergeCell ref="E17:E18"/>
    <mergeCell ref="B4:C4"/>
    <mergeCell ref="F4:I4"/>
    <mergeCell ref="B7:B8"/>
    <mergeCell ref="C7:C8"/>
    <mergeCell ref="D7:D8"/>
    <mergeCell ref="E7:E8"/>
  </mergeCells>
  <pageMargins left="0.70000000000000007" right="0.70000000000000007" top="0.75" bottom="0.75" header="0.30000000000000004" footer="0.30000000000000004"/>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27289-B759-4155-9959-2E98CC9E894E}">
  <dimension ref="B2:N18"/>
  <sheetViews>
    <sheetView showGridLines="0" zoomScale="80" zoomScaleNormal="80" workbookViewId="0">
      <selection activeCell="K12" sqref="K12"/>
    </sheetView>
  </sheetViews>
  <sheetFormatPr baseColWidth="10" defaultColWidth="11.44140625" defaultRowHeight="14.4" x14ac:dyDescent="0.3"/>
  <cols>
    <col min="2" max="2" width="47" bestFit="1" customWidth="1"/>
    <col min="3" max="3" width="0.5546875" customWidth="1"/>
    <col min="5" max="5" width="0.5546875" customWidth="1"/>
    <col min="6" max="6" width="17" bestFit="1" customWidth="1"/>
    <col min="8" max="8" width="12.88671875" bestFit="1" customWidth="1"/>
    <col min="9" max="9" width="0.5546875" customWidth="1"/>
    <col min="10" max="10" width="12.88671875" bestFit="1" customWidth="1"/>
    <col min="12" max="12" width="12.88671875" bestFit="1" customWidth="1"/>
    <col min="13" max="13" width="0.5546875" customWidth="1"/>
  </cols>
  <sheetData>
    <row r="2" spans="2:14" x14ac:dyDescent="0.3">
      <c r="B2" s="457" t="s">
        <v>1945</v>
      </c>
      <c r="C2" s="458"/>
      <c r="D2" s="458"/>
      <c r="E2" s="458"/>
      <c r="F2" s="459" t="s">
        <v>27</v>
      </c>
      <c r="G2" s="459" t="s">
        <v>312</v>
      </c>
      <c r="H2" s="458"/>
      <c r="I2" s="458"/>
      <c r="J2" s="458"/>
      <c r="K2" s="457" t="s">
        <v>1946</v>
      </c>
      <c r="L2" s="460">
        <v>2021</v>
      </c>
      <c r="M2" s="458"/>
      <c r="N2" s="461">
        <v>586.96199999999999</v>
      </c>
    </row>
    <row r="3" spans="2:14" x14ac:dyDescent="0.3">
      <c r="B3" s="465"/>
      <c r="C3" s="458"/>
      <c r="D3" s="458"/>
      <c r="E3" s="458"/>
      <c r="F3" s="458"/>
      <c r="G3" s="458"/>
      <c r="H3" s="458"/>
      <c r="I3" s="458"/>
      <c r="J3" s="458"/>
      <c r="K3" s="458"/>
      <c r="L3" s="458"/>
      <c r="M3" s="458"/>
      <c r="N3" s="458"/>
    </row>
    <row r="4" spans="2:14" x14ac:dyDescent="0.3">
      <c r="B4" s="889" t="s">
        <v>1740</v>
      </c>
      <c r="C4" s="458"/>
      <c r="D4" s="890" t="s">
        <v>1947</v>
      </c>
      <c r="E4" s="458"/>
      <c r="F4" s="892" t="s">
        <v>1948</v>
      </c>
      <c r="G4" s="892"/>
      <c r="H4" s="892"/>
      <c r="I4" s="458"/>
      <c r="J4" s="892" t="s">
        <v>1949</v>
      </c>
      <c r="K4" s="892"/>
      <c r="L4" s="892"/>
      <c r="M4" s="458"/>
      <c r="N4" s="889" t="s">
        <v>1950</v>
      </c>
    </row>
    <row r="5" spans="2:14" ht="15" thickBot="1" x14ac:dyDescent="0.35">
      <c r="B5" s="893"/>
      <c r="C5" s="458"/>
      <c r="D5" s="894"/>
      <c r="E5" s="458"/>
      <c r="F5" s="466" t="s">
        <v>1951</v>
      </c>
      <c r="G5" s="466" t="s">
        <v>1952</v>
      </c>
      <c r="H5" s="466" t="s">
        <v>1953</v>
      </c>
      <c r="I5" s="458"/>
      <c r="J5" s="466" t="s">
        <v>1951</v>
      </c>
      <c r="K5" s="466" t="s">
        <v>1952</v>
      </c>
      <c r="L5" s="466" t="s">
        <v>1953</v>
      </c>
      <c r="M5" s="458"/>
      <c r="N5" s="893"/>
    </row>
    <row r="6" spans="2:14" ht="15" thickTop="1" x14ac:dyDescent="0.3">
      <c r="B6" s="467" t="s">
        <v>1954</v>
      </c>
      <c r="C6" s="458"/>
      <c r="D6" s="467"/>
      <c r="E6" s="458" t="s">
        <v>1080</v>
      </c>
      <c r="F6" s="464"/>
      <c r="G6" s="464"/>
      <c r="H6" s="464"/>
      <c r="I6" s="458"/>
      <c r="J6" s="464"/>
      <c r="K6" s="464"/>
      <c r="L6" s="464"/>
      <c r="M6" s="458"/>
      <c r="N6" s="464"/>
    </row>
    <row r="7" spans="2:14" x14ac:dyDescent="0.3">
      <c r="B7" s="475" t="s">
        <v>1900</v>
      </c>
      <c r="C7" s="476"/>
      <c r="D7" s="475" t="s">
        <v>1955</v>
      </c>
      <c r="E7" s="476"/>
      <c r="F7" s="475">
        <v>156150699</v>
      </c>
      <c r="G7" s="475">
        <v>0</v>
      </c>
      <c r="H7" s="475">
        <f>F7+G7</f>
        <v>156150699</v>
      </c>
      <c r="I7" s="476"/>
      <c r="J7" s="475">
        <v>161633644</v>
      </c>
      <c r="K7" s="475">
        <v>0</v>
      </c>
      <c r="L7" s="475">
        <f>J7+K7</f>
        <v>161633644</v>
      </c>
      <c r="M7" s="476"/>
      <c r="N7" s="475">
        <f t="shared" ref="N7:N17" si="0">H7-L7</f>
        <v>-5482945</v>
      </c>
    </row>
    <row r="8" spans="2:14" x14ac:dyDescent="0.3">
      <c r="B8" s="475" t="s">
        <v>1912</v>
      </c>
      <c r="C8" s="476"/>
      <c r="D8" s="475" t="s">
        <v>1955</v>
      </c>
      <c r="E8" s="476"/>
      <c r="F8" s="475">
        <v>58849943.800000004</v>
      </c>
      <c r="G8" s="475">
        <v>0</v>
      </c>
      <c r="H8" s="475">
        <f>F8+G8</f>
        <v>58849943.800000004</v>
      </c>
      <c r="I8" s="476"/>
      <c r="J8" s="475">
        <v>74166210</v>
      </c>
      <c r="K8" s="475">
        <v>0</v>
      </c>
      <c r="L8" s="475">
        <f>J8+K8</f>
        <v>74166210</v>
      </c>
      <c r="M8" s="476"/>
      <c r="N8" s="475">
        <f t="shared" si="0"/>
        <v>-15316266.199999996</v>
      </c>
    </row>
    <row r="9" spans="2:14" x14ac:dyDescent="0.3">
      <c r="B9" s="475" t="s">
        <v>1919</v>
      </c>
      <c r="C9" s="476"/>
      <c r="D9" s="475" t="s">
        <v>1955</v>
      </c>
      <c r="E9" s="476"/>
      <c r="F9" s="475">
        <v>22366322</v>
      </c>
      <c r="G9" s="475">
        <v>0</v>
      </c>
      <c r="H9" s="475">
        <f>F9+G9</f>
        <v>22366322</v>
      </c>
      <c r="I9" s="476"/>
      <c r="J9" s="475"/>
      <c r="K9" s="475">
        <v>0</v>
      </c>
      <c r="L9" s="475"/>
      <c r="M9" s="476"/>
      <c r="N9" s="475">
        <f t="shared" si="0"/>
        <v>22366322</v>
      </c>
    </row>
    <row r="10" spans="2:14" x14ac:dyDescent="0.3">
      <c r="B10" s="475" t="s">
        <v>1917</v>
      </c>
      <c r="C10" s="476"/>
      <c r="D10" s="475" t="s">
        <v>1955</v>
      </c>
      <c r="E10" s="476"/>
      <c r="F10" s="475">
        <v>29170862</v>
      </c>
      <c r="G10" s="475">
        <v>0</v>
      </c>
      <c r="H10" s="475">
        <f>F10+G10</f>
        <v>29170862</v>
      </c>
      <c r="I10" s="476"/>
      <c r="J10" s="475"/>
      <c r="K10" s="475">
        <v>0</v>
      </c>
      <c r="L10" s="475"/>
      <c r="M10" s="476"/>
      <c r="N10" s="475">
        <f t="shared" si="0"/>
        <v>29170862</v>
      </c>
    </row>
    <row r="11" spans="2:14" x14ac:dyDescent="0.3">
      <c r="B11" s="475" t="s">
        <v>1910</v>
      </c>
      <c r="C11" s="476"/>
      <c r="D11" s="475" t="s">
        <v>1955</v>
      </c>
      <c r="E11" s="476"/>
      <c r="F11" s="475">
        <v>886000</v>
      </c>
      <c r="G11" s="475">
        <v>0</v>
      </c>
      <c r="H11" s="475">
        <f>F11+G11</f>
        <v>886000</v>
      </c>
      <c r="I11" s="476"/>
      <c r="J11" s="475">
        <v>435000</v>
      </c>
      <c r="K11" s="475">
        <v>0</v>
      </c>
      <c r="L11" s="475">
        <f>J11+K11</f>
        <v>435000</v>
      </c>
      <c r="M11" s="476"/>
      <c r="N11" s="475">
        <f t="shared" si="0"/>
        <v>451000</v>
      </c>
    </row>
    <row r="12" spans="2:14" x14ac:dyDescent="0.3">
      <c r="B12" s="475" t="s">
        <v>1913</v>
      </c>
      <c r="C12" s="476"/>
      <c r="D12" s="475" t="s">
        <v>1955</v>
      </c>
      <c r="E12" s="476"/>
      <c r="F12" s="475"/>
      <c r="G12" s="475">
        <v>0</v>
      </c>
      <c r="H12" s="475"/>
      <c r="I12" s="476"/>
      <c r="J12" s="475">
        <v>22700000</v>
      </c>
      <c r="K12" s="475">
        <v>0</v>
      </c>
      <c r="L12" s="475">
        <f>J12+K12</f>
        <v>22700000</v>
      </c>
      <c r="M12" s="476"/>
      <c r="N12" s="475">
        <f t="shared" si="0"/>
        <v>-22700000</v>
      </c>
    </row>
    <row r="13" spans="2:14" x14ac:dyDescent="0.3">
      <c r="B13" s="475" t="s">
        <v>1918</v>
      </c>
      <c r="C13" s="476"/>
      <c r="D13" s="475" t="s">
        <v>1955</v>
      </c>
      <c r="E13" s="476"/>
      <c r="F13" s="475">
        <v>69600</v>
      </c>
      <c r="G13" s="475">
        <v>0</v>
      </c>
      <c r="H13" s="475">
        <f>F13+G13</f>
        <v>69600</v>
      </c>
      <c r="I13" s="476"/>
      <c r="J13" s="475"/>
      <c r="K13" s="475">
        <v>0</v>
      </c>
      <c r="L13" s="475"/>
      <c r="M13" s="476"/>
      <c r="N13" s="475">
        <f t="shared" si="0"/>
        <v>69600</v>
      </c>
    </row>
    <row r="14" spans="2:14" x14ac:dyDescent="0.3">
      <c r="B14" s="475" t="s">
        <v>1958</v>
      </c>
      <c r="C14" s="476"/>
      <c r="D14" s="475" t="s">
        <v>1955</v>
      </c>
      <c r="E14" s="476"/>
      <c r="F14" s="475">
        <v>9000000</v>
      </c>
      <c r="G14" s="475">
        <v>0</v>
      </c>
      <c r="H14" s="475">
        <f>F14+G14</f>
        <v>9000000</v>
      </c>
      <c r="I14" s="476"/>
      <c r="J14" s="475"/>
      <c r="K14" s="475">
        <v>0</v>
      </c>
      <c r="L14" s="475"/>
      <c r="M14" s="476"/>
      <c r="N14" s="475">
        <f t="shared" si="0"/>
        <v>9000000</v>
      </c>
    </row>
    <row r="15" spans="2:14" x14ac:dyDescent="0.3">
      <c r="B15" s="475" t="s">
        <v>1895</v>
      </c>
      <c r="C15" s="476"/>
      <c r="D15" s="475" t="s">
        <v>1956</v>
      </c>
      <c r="E15" s="476"/>
      <c r="F15" s="475">
        <v>43690539.886000007</v>
      </c>
      <c r="G15" s="475">
        <v>0</v>
      </c>
      <c r="H15" s="475">
        <f>F15+G15</f>
        <v>43690539.886000007</v>
      </c>
      <c r="I15" s="476"/>
      <c r="J15" s="475">
        <v>63391400</v>
      </c>
      <c r="K15" s="475">
        <v>0</v>
      </c>
      <c r="L15" s="475">
        <f>J15+K15</f>
        <v>63391400</v>
      </c>
      <c r="M15" s="476"/>
      <c r="N15" s="475">
        <f t="shared" si="0"/>
        <v>-19700860.113999993</v>
      </c>
    </row>
    <row r="16" spans="2:14" x14ac:dyDescent="0.3">
      <c r="B16" s="475" t="s">
        <v>1959</v>
      </c>
      <c r="C16" s="476"/>
      <c r="D16" s="475" t="s">
        <v>1956</v>
      </c>
      <c r="E16" s="476"/>
      <c r="F16" s="475">
        <v>1745545540.0720003</v>
      </c>
      <c r="G16" s="475">
        <v>0</v>
      </c>
      <c r="H16" s="475">
        <f>F16+G16</f>
        <v>1745545540.0720003</v>
      </c>
      <c r="I16" s="476"/>
      <c r="J16" s="475">
        <v>1134508000</v>
      </c>
      <c r="K16" s="475">
        <v>0</v>
      </c>
      <c r="L16" s="475">
        <f>J16+K16</f>
        <v>1134508000</v>
      </c>
      <c r="M16" s="476"/>
      <c r="N16" s="475">
        <f t="shared" si="0"/>
        <v>611037540.07200027</v>
      </c>
    </row>
    <row r="17" spans="2:14" x14ac:dyDescent="0.3">
      <c r="B17" s="475" t="s">
        <v>1963</v>
      </c>
      <c r="C17" s="476"/>
      <c r="D17" s="475" t="s">
        <v>1956</v>
      </c>
      <c r="E17" s="476" t="s">
        <v>1080</v>
      </c>
      <c r="F17" s="475">
        <v>87133496.464000016</v>
      </c>
      <c r="G17" s="475">
        <v>0</v>
      </c>
      <c r="H17" s="475">
        <f>F17+G17</f>
        <v>87133496.464000016</v>
      </c>
      <c r="I17" s="476"/>
      <c r="J17" s="475"/>
      <c r="K17" s="475">
        <v>0</v>
      </c>
      <c r="L17" s="475"/>
      <c r="M17" s="476"/>
      <c r="N17" s="475">
        <f t="shared" si="0"/>
        <v>87133496.464000016</v>
      </c>
    </row>
    <row r="18" spans="2:14" x14ac:dyDescent="0.3">
      <c r="B18" s="470" t="s">
        <v>1399</v>
      </c>
      <c r="C18" s="458"/>
      <c r="D18" s="470"/>
      <c r="E18" s="458"/>
      <c r="F18" s="471">
        <f>SUM(F7:F17)</f>
        <v>2152863003.2220006</v>
      </c>
      <c r="G18" s="471">
        <f>SUM(G7:G17)</f>
        <v>0</v>
      </c>
      <c r="H18" s="471">
        <f>SUM(H7:H17)</f>
        <v>2152863003.2220006</v>
      </c>
      <c r="I18" s="458"/>
      <c r="J18" s="471">
        <f>SUM(J7:J17)</f>
        <v>1456834254</v>
      </c>
      <c r="K18" s="471">
        <f>SUM(K7:K17)</f>
        <v>0</v>
      </c>
      <c r="L18" s="471">
        <f>SUM(L7:L17)</f>
        <v>1456834254</v>
      </c>
      <c r="M18" s="458"/>
      <c r="N18" s="471">
        <f>SUM(N7:N17)</f>
        <v>696028749.22200024</v>
      </c>
    </row>
  </sheetData>
  <mergeCells count="5">
    <mergeCell ref="B4:B5"/>
    <mergeCell ref="D4:D5"/>
    <mergeCell ref="F4:H4"/>
    <mergeCell ref="J4:L4"/>
    <mergeCell ref="N4:N5"/>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7FBF3-52D7-44EC-91E2-2208BD6426A1}">
  <dimension ref="B3:N21"/>
  <sheetViews>
    <sheetView showGridLines="0" zoomScale="80" zoomScaleNormal="80" workbookViewId="0">
      <selection activeCell="P9" sqref="A1:XFD1048576"/>
    </sheetView>
  </sheetViews>
  <sheetFormatPr baseColWidth="10" defaultColWidth="11.44140625" defaultRowHeight="14.4" x14ac:dyDescent="0.3"/>
  <cols>
    <col min="2" max="2" width="47" bestFit="1" customWidth="1"/>
    <col min="3" max="3" width="0.5546875" customWidth="1"/>
    <col min="5" max="5" width="0.5546875" customWidth="1"/>
    <col min="6" max="6" width="17" bestFit="1" customWidth="1"/>
    <col min="9" max="9" width="0.5546875" customWidth="1"/>
    <col min="10" max="10" width="12.88671875" bestFit="1" customWidth="1"/>
    <col min="12" max="12" width="12.88671875" bestFit="1" customWidth="1"/>
    <col min="13" max="13" width="0.5546875" customWidth="1"/>
  </cols>
  <sheetData>
    <row r="3" spans="2:14" x14ac:dyDescent="0.3">
      <c r="B3" s="457" t="s">
        <v>1945</v>
      </c>
      <c r="C3" s="458"/>
      <c r="D3" s="458"/>
      <c r="E3" s="458"/>
      <c r="F3" s="459" t="s">
        <v>34</v>
      </c>
      <c r="G3" s="468" t="s">
        <v>35</v>
      </c>
      <c r="H3" s="458"/>
      <c r="I3" s="458"/>
      <c r="J3" s="458"/>
      <c r="K3" s="457" t="s">
        <v>1946</v>
      </c>
      <c r="L3" s="460">
        <v>2021</v>
      </c>
      <c r="M3" s="458"/>
      <c r="N3" s="461">
        <v>586.96199999999999</v>
      </c>
    </row>
    <row r="4" spans="2:14" x14ac:dyDescent="0.3">
      <c r="B4" s="465"/>
      <c r="C4" s="458"/>
      <c r="D4" s="458"/>
      <c r="E4" s="458"/>
      <c r="F4" s="458"/>
      <c r="G4" s="458"/>
      <c r="H4" s="458"/>
      <c r="I4" s="458"/>
      <c r="J4" s="458"/>
      <c r="K4" s="458"/>
      <c r="L4" s="458"/>
      <c r="M4" s="458"/>
      <c r="N4" s="458"/>
    </row>
    <row r="5" spans="2:14" x14ac:dyDescent="0.3">
      <c r="B5" s="889" t="s">
        <v>1740</v>
      </c>
      <c r="C5" s="458"/>
      <c r="D5" s="890" t="s">
        <v>1947</v>
      </c>
      <c r="E5" s="458"/>
      <c r="F5" s="892" t="s">
        <v>1948</v>
      </c>
      <c r="G5" s="892"/>
      <c r="H5" s="892"/>
      <c r="I5" s="458"/>
      <c r="J5" s="892" t="s">
        <v>1949</v>
      </c>
      <c r="K5" s="892"/>
      <c r="L5" s="892"/>
      <c r="M5" s="458"/>
      <c r="N5" s="889" t="s">
        <v>1950</v>
      </c>
    </row>
    <row r="6" spans="2:14" ht="15" thickBot="1" x14ac:dyDescent="0.35">
      <c r="B6" s="893"/>
      <c r="C6" s="458"/>
      <c r="D6" s="894"/>
      <c r="E6" s="458"/>
      <c r="F6" s="466" t="s">
        <v>1951</v>
      </c>
      <c r="G6" s="466" t="s">
        <v>1952</v>
      </c>
      <c r="H6" s="466" t="s">
        <v>1953</v>
      </c>
      <c r="I6" s="458"/>
      <c r="J6" s="466" t="s">
        <v>1951</v>
      </c>
      <c r="K6" s="466" t="s">
        <v>1952</v>
      </c>
      <c r="L6" s="466" t="s">
        <v>1953</v>
      </c>
      <c r="M6" s="458"/>
      <c r="N6" s="893"/>
    </row>
    <row r="7" spans="2:14" ht="15" thickTop="1" x14ac:dyDescent="0.3">
      <c r="B7" s="467" t="s">
        <v>1954</v>
      </c>
      <c r="C7" s="458"/>
      <c r="D7" s="467"/>
      <c r="E7" s="458" t="s">
        <v>1080</v>
      </c>
      <c r="F7" s="464"/>
      <c r="G7" s="464"/>
      <c r="H7" s="464"/>
      <c r="I7" s="458"/>
      <c r="J7" s="464"/>
      <c r="K7" s="464"/>
      <c r="L7" s="464"/>
      <c r="M7" s="458"/>
      <c r="N7" s="464"/>
    </row>
    <row r="8" spans="2:14" x14ac:dyDescent="0.3">
      <c r="B8" s="475" t="s">
        <v>1900</v>
      </c>
      <c r="C8" s="476"/>
      <c r="D8" s="475" t="s">
        <v>1955</v>
      </c>
      <c r="E8" s="476"/>
      <c r="F8" s="475">
        <v>182261821</v>
      </c>
      <c r="G8" s="475">
        <v>0</v>
      </c>
      <c r="H8" s="475">
        <f t="shared" ref="H8:H20" si="0">F8+G8</f>
        <v>182261821</v>
      </c>
      <c r="I8" s="476"/>
      <c r="J8" s="475">
        <v>224643509</v>
      </c>
      <c r="K8" s="475">
        <v>0</v>
      </c>
      <c r="L8" s="475">
        <f t="shared" ref="L8:L20" si="1">J8+K8</f>
        <v>224643509</v>
      </c>
      <c r="M8" s="476"/>
      <c r="N8" s="475">
        <f t="shared" ref="N8:N20" si="2">H8-L8</f>
        <v>-42381688</v>
      </c>
    </row>
    <row r="9" spans="2:14" x14ac:dyDescent="0.3">
      <c r="B9" s="475" t="s">
        <v>1912</v>
      </c>
      <c r="C9" s="476"/>
      <c r="D9" s="475" t="s">
        <v>1955</v>
      </c>
      <c r="E9" s="476"/>
      <c r="F9" s="475">
        <v>0</v>
      </c>
      <c r="G9" s="475">
        <v>0</v>
      </c>
      <c r="H9" s="475">
        <f t="shared" si="0"/>
        <v>0</v>
      </c>
      <c r="I9" s="476"/>
      <c r="J9" s="475">
        <v>105336517</v>
      </c>
      <c r="K9" s="475">
        <v>0</v>
      </c>
      <c r="L9" s="475">
        <f t="shared" si="1"/>
        <v>105336517</v>
      </c>
      <c r="M9" s="476"/>
      <c r="N9" s="475">
        <f t="shared" si="2"/>
        <v>-105336517</v>
      </c>
    </row>
    <row r="10" spans="2:14" x14ac:dyDescent="0.3">
      <c r="B10" s="475" t="s">
        <v>1917</v>
      </c>
      <c r="C10" s="476"/>
      <c r="D10" s="475" t="s">
        <v>1955</v>
      </c>
      <c r="E10" s="476"/>
      <c r="F10" s="475">
        <v>3014129</v>
      </c>
      <c r="G10" s="475">
        <v>0</v>
      </c>
      <c r="H10" s="475">
        <f t="shared" si="0"/>
        <v>3014129</v>
      </c>
      <c r="I10" s="476"/>
      <c r="J10" s="475"/>
      <c r="K10" s="475">
        <v>0</v>
      </c>
      <c r="L10" s="475">
        <f t="shared" si="1"/>
        <v>0</v>
      </c>
      <c r="M10" s="476"/>
      <c r="N10" s="475">
        <f t="shared" si="2"/>
        <v>3014129</v>
      </c>
    </row>
    <row r="11" spans="2:14" x14ac:dyDescent="0.3">
      <c r="B11" s="475" t="s">
        <v>1910</v>
      </c>
      <c r="C11" s="476"/>
      <c r="D11" s="475" t="s">
        <v>1955</v>
      </c>
      <c r="E11" s="476"/>
      <c r="F11" s="475">
        <v>0</v>
      </c>
      <c r="G11" s="475">
        <v>0</v>
      </c>
      <c r="H11" s="475">
        <f t="shared" si="0"/>
        <v>0</v>
      </c>
      <c r="I11" s="476"/>
      <c r="J11" s="475">
        <v>820146</v>
      </c>
      <c r="K11" s="475">
        <v>0</v>
      </c>
      <c r="L11" s="475">
        <f t="shared" si="1"/>
        <v>820146</v>
      </c>
      <c r="M11" s="476"/>
      <c r="N11" s="475">
        <f t="shared" si="2"/>
        <v>-820146</v>
      </c>
    </row>
    <row r="12" spans="2:14" x14ac:dyDescent="0.3">
      <c r="B12" s="475" t="s">
        <v>1913</v>
      </c>
      <c r="C12" s="476"/>
      <c r="D12" s="475" t="s">
        <v>1955</v>
      </c>
      <c r="E12" s="476"/>
      <c r="F12" s="475">
        <v>2000000</v>
      </c>
      <c r="G12" s="475">
        <v>0</v>
      </c>
      <c r="H12" s="475">
        <f t="shared" si="0"/>
        <v>2000000</v>
      </c>
      <c r="I12" s="476"/>
      <c r="J12" s="475"/>
      <c r="K12" s="475">
        <v>0</v>
      </c>
      <c r="L12" s="475">
        <f t="shared" si="1"/>
        <v>0</v>
      </c>
      <c r="M12" s="476"/>
      <c r="N12" s="475">
        <f t="shared" si="2"/>
        <v>2000000</v>
      </c>
    </row>
    <row r="13" spans="2:14" x14ac:dyDescent="0.3">
      <c r="B13" s="475" t="s">
        <v>1916</v>
      </c>
      <c r="C13" s="476"/>
      <c r="D13" s="475" t="s">
        <v>1955</v>
      </c>
      <c r="E13" s="476"/>
      <c r="F13" s="475">
        <v>124419157</v>
      </c>
      <c r="G13" s="475">
        <v>0</v>
      </c>
      <c r="H13" s="475">
        <f t="shared" si="0"/>
        <v>124419157</v>
      </c>
      <c r="I13" s="476"/>
      <c r="J13" s="475">
        <v>17752739</v>
      </c>
      <c r="K13" s="475">
        <v>0</v>
      </c>
      <c r="L13" s="475">
        <f t="shared" si="1"/>
        <v>17752739</v>
      </c>
      <c r="M13" s="476"/>
      <c r="N13" s="475">
        <f t="shared" si="2"/>
        <v>106666418</v>
      </c>
    </row>
    <row r="14" spans="2:14" x14ac:dyDescent="0.3">
      <c r="B14" s="475" t="s">
        <v>1895</v>
      </c>
      <c r="C14" s="476"/>
      <c r="D14" s="475" t="s">
        <v>1956</v>
      </c>
      <c r="E14" s="476"/>
      <c r="F14" s="475">
        <v>171780453</v>
      </c>
      <c r="G14" s="475">
        <v>0</v>
      </c>
      <c r="H14" s="475">
        <f t="shared" si="0"/>
        <v>171780453</v>
      </c>
      <c r="I14" s="476"/>
      <c r="J14" s="475">
        <f>+ROUND(0*'Annexe_30-4'!$N$1,0)</f>
        <v>0</v>
      </c>
      <c r="K14" s="475">
        <v>0</v>
      </c>
      <c r="L14" s="475">
        <f t="shared" si="1"/>
        <v>0</v>
      </c>
      <c r="M14" s="476"/>
      <c r="N14" s="475">
        <f t="shared" si="2"/>
        <v>171780453</v>
      </c>
    </row>
    <row r="15" spans="2:14" x14ac:dyDescent="0.3">
      <c r="B15" s="475" t="s">
        <v>1959</v>
      </c>
      <c r="C15" s="476"/>
      <c r="D15" s="475" t="s">
        <v>1956</v>
      </c>
      <c r="E15" s="476"/>
      <c r="F15" s="475">
        <v>10247972</v>
      </c>
      <c r="G15" s="475">
        <v>0</v>
      </c>
      <c r="H15" s="475">
        <f t="shared" si="0"/>
        <v>10247972</v>
      </c>
      <c r="I15" s="476"/>
      <c r="J15" s="475">
        <v>10319981</v>
      </c>
      <c r="K15" s="475">
        <v>0</v>
      </c>
      <c r="L15" s="475">
        <f t="shared" si="1"/>
        <v>10319981</v>
      </c>
      <c r="M15" s="476"/>
      <c r="N15" s="475">
        <f t="shared" si="2"/>
        <v>-72009</v>
      </c>
    </row>
    <row r="16" spans="2:14" x14ac:dyDescent="0.3">
      <c r="B16" s="475" t="s">
        <v>1899</v>
      </c>
      <c r="C16" s="476"/>
      <c r="D16" s="475" t="s">
        <v>1956</v>
      </c>
      <c r="E16" s="476" t="s">
        <v>1080</v>
      </c>
      <c r="F16" s="475">
        <v>113232266</v>
      </c>
      <c r="G16" s="475">
        <v>0</v>
      </c>
      <c r="H16" s="475">
        <f t="shared" si="0"/>
        <v>113232266</v>
      </c>
      <c r="I16" s="476"/>
      <c r="J16" s="475">
        <f>+ROUND(0*'Annexe_30-4'!$N$1,0)</f>
        <v>0</v>
      </c>
      <c r="K16" s="475">
        <v>0</v>
      </c>
      <c r="L16" s="475">
        <f t="shared" si="1"/>
        <v>0</v>
      </c>
      <c r="M16" s="476"/>
      <c r="N16" s="475">
        <f t="shared" si="2"/>
        <v>113232266</v>
      </c>
    </row>
    <row r="17" spans="2:14" x14ac:dyDescent="0.3">
      <c r="B17" s="475" t="s">
        <v>1963</v>
      </c>
      <c r="C17" s="476"/>
      <c r="D17" s="475" t="s">
        <v>1956</v>
      </c>
      <c r="E17" s="476" t="s">
        <v>1080</v>
      </c>
      <c r="F17" s="475">
        <v>0</v>
      </c>
      <c r="G17" s="475">
        <v>0</v>
      </c>
      <c r="H17" s="475">
        <f t="shared" si="0"/>
        <v>0</v>
      </c>
      <c r="I17" s="476"/>
      <c r="J17" s="475">
        <v>4613888</v>
      </c>
      <c r="K17" s="475">
        <v>0</v>
      </c>
      <c r="L17" s="475">
        <f t="shared" si="1"/>
        <v>4613888</v>
      </c>
      <c r="M17" s="476"/>
      <c r="N17" s="475">
        <f t="shared" si="2"/>
        <v>-4613888</v>
      </c>
    </row>
    <row r="18" spans="2:14" x14ac:dyDescent="0.3">
      <c r="B18" s="475" t="s">
        <v>1964</v>
      </c>
      <c r="C18" s="476"/>
      <c r="D18" s="475" t="s">
        <v>1956</v>
      </c>
      <c r="E18" s="476"/>
      <c r="F18" s="475">
        <v>296956193</v>
      </c>
      <c r="G18" s="475">
        <v>0</v>
      </c>
      <c r="H18" s="475">
        <f t="shared" si="0"/>
        <v>296956193</v>
      </c>
      <c r="I18" s="476"/>
      <c r="J18" s="475">
        <v>1429123828</v>
      </c>
      <c r="K18" s="475">
        <v>0</v>
      </c>
      <c r="L18" s="475">
        <f t="shared" si="1"/>
        <v>1429123828</v>
      </c>
      <c r="M18" s="476"/>
      <c r="N18" s="475">
        <f t="shared" si="2"/>
        <v>-1132167635</v>
      </c>
    </row>
    <row r="19" spans="2:14" x14ac:dyDescent="0.3">
      <c r="B19" s="475" t="s">
        <v>1893</v>
      </c>
      <c r="C19" s="476"/>
      <c r="D19" s="475" t="s">
        <v>1965</v>
      </c>
      <c r="E19" s="476" t="s">
        <v>1080</v>
      </c>
      <c r="F19" s="475">
        <v>12484290</v>
      </c>
      <c r="G19" s="475">
        <v>0</v>
      </c>
      <c r="H19" s="475">
        <f t="shared" si="0"/>
        <v>12484290</v>
      </c>
      <c r="I19" s="476"/>
      <c r="J19" s="475">
        <f>+ROUND(0*'Annexe_30-4'!$N$1,0)</f>
        <v>0</v>
      </c>
      <c r="K19" s="475">
        <v>0</v>
      </c>
      <c r="L19" s="475">
        <f t="shared" si="1"/>
        <v>0</v>
      </c>
      <c r="M19" s="476"/>
      <c r="N19" s="475">
        <f t="shared" si="2"/>
        <v>12484290</v>
      </c>
    </row>
    <row r="20" spans="2:14" x14ac:dyDescent="0.3">
      <c r="B20" s="475" t="s">
        <v>1966</v>
      </c>
      <c r="C20" s="476"/>
      <c r="D20" s="475" t="s">
        <v>1957</v>
      </c>
      <c r="E20" s="476" t="s">
        <v>1080</v>
      </c>
      <c r="F20" s="475">
        <v>9711513</v>
      </c>
      <c r="G20" s="475">
        <v>0</v>
      </c>
      <c r="H20" s="475">
        <f t="shared" si="0"/>
        <v>9711513</v>
      </c>
      <c r="I20" s="476"/>
      <c r="J20" s="475">
        <f>+ROUND(0*'Annexe_30-4'!$N$1,0)</f>
        <v>0</v>
      </c>
      <c r="K20" s="475">
        <v>0</v>
      </c>
      <c r="L20" s="475">
        <f t="shared" si="1"/>
        <v>0</v>
      </c>
      <c r="M20" s="476"/>
      <c r="N20" s="475">
        <f t="shared" si="2"/>
        <v>9711513</v>
      </c>
    </row>
    <row r="21" spans="2:14" x14ac:dyDescent="0.3">
      <c r="B21" s="470" t="s">
        <v>1399</v>
      </c>
      <c r="C21" s="458"/>
      <c r="D21" s="470"/>
      <c r="E21" s="458"/>
      <c r="F21" s="471">
        <f>SUM(F8:F20)</f>
        <v>926107794</v>
      </c>
      <c r="G21" s="471">
        <f>SUM(G8:G20)</f>
        <v>0</v>
      </c>
      <c r="H21" s="471">
        <f>SUM(H8:H20)</f>
        <v>926107794</v>
      </c>
      <c r="I21" s="458"/>
      <c r="J21" s="471">
        <f>SUM(J8:J20)</f>
        <v>1792610608</v>
      </c>
      <c r="K21" s="471">
        <f>SUM(K8:K20)</f>
        <v>0</v>
      </c>
      <c r="L21" s="471">
        <f>SUM(L8:L20)</f>
        <v>1792610608</v>
      </c>
      <c r="M21" s="458"/>
      <c r="N21" s="471">
        <f>SUM(N8:N20)</f>
        <v>-866502814</v>
      </c>
    </row>
  </sheetData>
  <mergeCells count="5">
    <mergeCell ref="B5:B6"/>
    <mergeCell ref="D5:D6"/>
    <mergeCell ref="F5:H5"/>
    <mergeCell ref="J5:L5"/>
    <mergeCell ref="N5:N6"/>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53063-79ED-4A01-89EA-68A1642CEF42}">
  <dimension ref="B3:N21"/>
  <sheetViews>
    <sheetView showGridLines="0" zoomScale="80" zoomScaleNormal="80" workbookViewId="0">
      <selection activeCell="J9" sqref="J9"/>
    </sheetView>
  </sheetViews>
  <sheetFormatPr baseColWidth="10" defaultColWidth="11.44140625" defaultRowHeight="14.4" x14ac:dyDescent="0.3"/>
  <cols>
    <col min="2" max="2" width="47" bestFit="1" customWidth="1"/>
    <col min="3" max="3" width="0.5546875" customWidth="1"/>
    <col min="5" max="5" width="0.5546875" customWidth="1"/>
    <col min="6" max="6" width="17" bestFit="1" customWidth="1"/>
    <col min="8" max="8" width="13.88671875" bestFit="1" customWidth="1"/>
    <col min="9" max="9" width="0.5546875" customWidth="1"/>
    <col min="10" max="10" width="13.88671875" bestFit="1" customWidth="1"/>
    <col min="12" max="12" width="13.88671875" bestFit="1" customWidth="1"/>
    <col min="13" max="13" width="0.5546875" customWidth="1"/>
    <col min="14" max="14" width="13.5546875" bestFit="1" customWidth="1"/>
  </cols>
  <sheetData>
    <row r="3" spans="2:14" x14ac:dyDescent="0.3">
      <c r="B3" s="457" t="s">
        <v>1945</v>
      </c>
      <c r="C3" s="458"/>
      <c r="D3" s="458"/>
      <c r="E3" s="458"/>
      <c r="F3" s="459" t="s">
        <v>30</v>
      </c>
      <c r="G3" s="468"/>
      <c r="H3" s="458"/>
      <c r="I3" s="458"/>
      <c r="J3" s="458"/>
      <c r="K3" s="457" t="s">
        <v>1946</v>
      </c>
      <c r="L3" s="460">
        <v>2021</v>
      </c>
      <c r="M3" s="458"/>
      <c r="N3" s="461">
        <v>586.96199999999999</v>
      </c>
    </row>
    <row r="4" spans="2:14" x14ac:dyDescent="0.3">
      <c r="B4" s="465"/>
      <c r="C4" s="458"/>
      <c r="D4" s="458"/>
      <c r="E4" s="458"/>
      <c r="F4" s="458"/>
      <c r="G4" s="458"/>
      <c r="H4" s="458"/>
      <c r="I4" s="458"/>
      <c r="J4" s="458"/>
      <c r="K4" s="458"/>
      <c r="L4" s="458"/>
      <c r="M4" s="458"/>
      <c r="N4" s="458"/>
    </row>
    <row r="5" spans="2:14" x14ac:dyDescent="0.3">
      <c r="B5" s="889" t="s">
        <v>1740</v>
      </c>
      <c r="C5" s="458"/>
      <c r="D5" s="890" t="s">
        <v>1947</v>
      </c>
      <c r="E5" s="458"/>
      <c r="F5" s="892" t="s">
        <v>1948</v>
      </c>
      <c r="G5" s="892"/>
      <c r="H5" s="892"/>
      <c r="I5" s="458"/>
      <c r="J5" s="892" t="s">
        <v>1949</v>
      </c>
      <c r="K5" s="892"/>
      <c r="L5" s="892"/>
      <c r="M5" s="458"/>
      <c r="N5" s="889" t="s">
        <v>1950</v>
      </c>
    </row>
    <row r="6" spans="2:14" ht="15" thickBot="1" x14ac:dyDescent="0.35">
      <c r="B6" s="893"/>
      <c r="C6" s="458"/>
      <c r="D6" s="894"/>
      <c r="E6" s="458"/>
      <c r="F6" s="466" t="s">
        <v>1951</v>
      </c>
      <c r="G6" s="466" t="s">
        <v>1952</v>
      </c>
      <c r="H6" s="466" t="s">
        <v>1953</v>
      </c>
      <c r="I6" s="458"/>
      <c r="J6" s="466" t="s">
        <v>1951</v>
      </c>
      <c r="K6" s="466" t="s">
        <v>1952</v>
      </c>
      <c r="L6" s="466" t="s">
        <v>1953</v>
      </c>
      <c r="M6" s="458"/>
      <c r="N6" s="893"/>
    </row>
    <row r="7" spans="2:14" ht="15" thickTop="1" x14ac:dyDescent="0.3">
      <c r="B7" s="467" t="s">
        <v>1954</v>
      </c>
      <c r="C7" s="458"/>
      <c r="D7" s="467"/>
      <c r="E7" s="458" t="s">
        <v>1080</v>
      </c>
      <c r="F7" s="464"/>
      <c r="G7" s="464"/>
      <c r="H7" s="464"/>
      <c r="I7" s="458"/>
      <c r="J7" s="464"/>
      <c r="K7" s="464"/>
      <c r="L7" s="464"/>
      <c r="M7" s="458"/>
      <c r="N7" s="464"/>
    </row>
    <row r="8" spans="2:14" x14ac:dyDescent="0.3">
      <c r="B8" s="475" t="s">
        <v>1898</v>
      </c>
      <c r="D8" s="476" t="s">
        <v>1955</v>
      </c>
      <c r="E8" s="476"/>
      <c r="F8" s="475">
        <v>1197360376</v>
      </c>
      <c r="G8" s="475">
        <v>0</v>
      </c>
      <c r="H8" s="475">
        <f t="shared" ref="H8:H20" si="0">F8+G8</f>
        <v>1197360376</v>
      </c>
      <c r="I8" s="476"/>
      <c r="J8" s="475">
        <v>1122860782</v>
      </c>
      <c r="K8" s="475">
        <v>0</v>
      </c>
      <c r="L8" s="475">
        <f t="shared" ref="L8:L20" si="1">J8+K8</f>
        <v>1122860782</v>
      </c>
      <c r="M8" s="476"/>
      <c r="N8" s="475">
        <f t="shared" ref="N8:N20" si="2">H8-L8</f>
        <v>74499594</v>
      </c>
    </row>
    <row r="9" spans="2:14" x14ac:dyDescent="0.3">
      <c r="B9" s="475" t="s">
        <v>1900</v>
      </c>
      <c r="D9" s="476" t="s">
        <v>1955</v>
      </c>
      <c r="E9" s="476"/>
      <c r="F9" s="475">
        <v>6564183515</v>
      </c>
      <c r="G9" s="475">
        <v>0</v>
      </c>
      <c r="H9" s="475">
        <f t="shared" si="0"/>
        <v>6564183515</v>
      </c>
      <c r="I9" s="476"/>
      <c r="J9" s="475">
        <v>6518296753.9799995</v>
      </c>
      <c r="K9" s="475">
        <v>0</v>
      </c>
      <c r="L9" s="475">
        <f t="shared" si="1"/>
        <v>6518296753.9799995</v>
      </c>
      <c r="M9" s="476"/>
      <c r="N9" s="475">
        <f t="shared" si="2"/>
        <v>45886761.020000458</v>
      </c>
    </row>
    <row r="10" spans="2:14" x14ac:dyDescent="0.3">
      <c r="B10" s="475" t="s">
        <v>1912</v>
      </c>
      <c r="D10" s="476" t="s">
        <v>1955</v>
      </c>
      <c r="E10" s="476"/>
      <c r="F10" s="475">
        <v>0</v>
      </c>
      <c r="G10" s="475">
        <v>0</v>
      </c>
      <c r="H10" s="475">
        <f t="shared" si="0"/>
        <v>0</v>
      </c>
      <c r="I10" s="476"/>
      <c r="J10" s="475">
        <v>7574520</v>
      </c>
      <c r="K10" s="475">
        <v>0</v>
      </c>
      <c r="L10" s="475">
        <f t="shared" si="1"/>
        <v>7574520</v>
      </c>
      <c r="M10" s="476"/>
      <c r="N10" s="475">
        <f t="shared" si="2"/>
        <v>-7574520</v>
      </c>
    </row>
    <row r="11" spans="2:14" x14ac:dyDescent="0.3">
      <c r="B11" s="475" t="s">
        <v>1919</v>
      </c>
      <c r="D11" s="476" t="s">
        <v>1955</v>
      </c>
      <c r="E11" s="476"/>
      <c r="F11" s="475">
        <v>0</v>
      </c>
      <c r="G11" s="475">
        <v>0</v>
      </c>
      <c r="H11" s="475">
        <f t="shared" si="0"/>
        <v>0</v>
      </c>
      <c r="I11" s="476"/>
      <c r="J11" s="475">
        <v>378726</v>
      </c>
      <c r="K11" s="475">
        <v>0</v>
      </c>
      <c r="L11" s="475">
        <f t="shared" si="1"/>
        <v>378726</v>
      </c>
      <c r="M11" s="476"/>
      <c r="N11" s="475">
        <f t="shared" si="2"/>
        <v>-378726</v>
      </c>
    </row>
    <row r="12" spans="2:14" x14ac:dyDescent="0.3">
      <c r="B12" s="475" t="s">
        <v>1917</v>
      </c>
      <c r="D12" s="476" t="s">
        <v>1955</v>
      </c>
      <c r="E12" s="476"/>
      <c r="F12" s="475">
        <v>1387000</v>
      </c>
      <c r="G12" s="475">
        <v>0</v>
      </c>
      <c r="H12" s="475">
        <f t="shared" si="0"/>
        <v>1387000</v>
      </c>
      <c r="I12" s="476"/>
      <c r="J12" s="475">
        <v>820462</v>
      </c>
      <c r="K12" s="475">
        <v>0</v>
      </c>
      <c r="L12" s="475">
        <f t="shared" si="1"/>
        <v>820462</v>
      </c>
      <c r="M12" s="476"/>
      <c r="N12" s="475">
        <f t="shared" si="2"/>
        <v>566538</v>
      </c>
    </row>
    <row r="13" spans="2:14" x14ac:dyDescent="0.3">
      <c r="B13" s="475" t="s">
        <v>1910</v>
      </c>
      <c r="D13" s="476" t="s">
        <v>1955</v>
      </c>
      <c r="E13" s="476"/>
      <c r="F13" s="475">
        <v>41699778</v>
      </c>
      <c r="G13" s="475">
        <v>0</v>
      </c>
      <c r="H13" s="475">
        <f t="shared" si="0"/>
        <v>41699778</v>
      </c>
      <c r="I13" s="476"/>
      <c r="J13" s="475">
        <v>43209778</v>
      </c>
      <c r="K13" s="475">
        <v>0</v>
      </c>
      <c r="L13" s="475">
        <f t="shared" si="1"/>
        <v>43209778</v>
      </c>
      <c r="M13" s="476"/>
      <c r="N13" s="475">
        <f t="shared" si="2"/>
        <v>-1510000</v>
      </c>
    </row>
    <row r="14" spans="2:14" x14ac:dyDescent="0.3">
      <c r="B14" s="475" t="s">
        <v>1925</v>
      </c>
      <c r="D14" s="476" t="s">
        <v>1955</v>
      </c>
      <c r="E14" s="476"/>
      <c r="F14" s="475">
        <v>115200</v>
      </c>
      <c r="G14" s="475">
        <v>0</v>
      </c>
      <c r="H14" s="475">
        <f t="shared" si="0"/>
        <v>115200</v>
      </c>
      <c r="I14" s="476"/>
      <c r="J14" s="475">
        <v>0</v>
      </c>
      <c r="K14" s="475">
        <v>0</v>
      </c>
      <c r="L14" s="475">
        <f t="shared" si="1"/>
        <v>0</v>
      </c>
      <c r="M14" s="476"/>
      <c r="N14" s="475">
        <f t="shared" si="2"/>
        <v>115200</v>
      </c>
    </row>
    <row r="15" spans="2:14" x14ac:dyDescent="0.3">
      <c r="B15" s="475" t="s">
        <v>1916</v>
      </c>
      <c r="D15" s="476" t="s">
        <v>1955</v>
      </c>
      <c r="E15" s="476"/>
      <c r="F15" s="475">
        <v>0</v>
      </c>
      <c r="G15" s="475">
        <v>0</v>
      </c>
      <c r="H15" s="475">
        <f t="shared" si="0"/>
        <v>0</v>
      </c>
      <c r="I15" s="476"/>
      <c r="J15" s="475">
        <v>9000000</v>
      </c>
      <c r="K15" s="475">
        <v>0</v>
      </c>
      <c r="L15" s="475">
        <f t="shared" si="1"/>
        <v>9000000</v>
      </c>
      <c r="M15" s="476"/>
      <c r="N15" s="475">
        <f t="shared" si="2"/>
        <v>-9000000</v>
      </c>
    </row>
    <row r="16" spans="2:14" x14ac:dyDescent="0.3">
      <c r="B16" s="475" t="s">
        <v>1908</v>
      </c>
      <c r="D16" s="476" t="s">
        <v>1956</v>
      </c>
      <c r="E16" s="476" t="s">
        <v>1080</v>
      </c>
      <c r="F16" s="475">
        <v>0</v>
      </c>
      <c r="G16" s="475">
        <v>0</v>
      </c>
      <c r="H16" s="475">
        <f t="shared" si="0"/>
        <v>0</v>
      </c>
      <c r="I16" s="476"/>
      <c r="J16" s="475">
        <v>83163738</v>
      </c>
      <c r="K16" s="475">
        <v>0</v>
      </c>
      <c r="L16" s="475">
        <f t="shared" si="1"/>
        <v>83163738</v>
      </c>
      <c r="M16" s="476"/>
      <c r="N16" s="475">
        <f t="shared" si="2"/>
        <v>-83163738</v>
      </c>
    </row>
    <row r="17" spans="2:14" x14ac:dyDescent="0.3">
      <c r="B17" s="475" t="s">
        <v>1895</v>
      </c>
      <c r="D17" s="476" t="s">
        <v>1956</v>
      </c>
      <c r="E17" s="476" t="s">
        <v>1080</v>
      </c>
      <c r="F17" s="475">
        <v>5801577781.012001</v>
      </c>
      <c r="G17" s="475">
        <v>0</v>
      </c>
      <c r="H17" s="475">
        <f t="shared" si="0"/>
        <v>5801577781.012001</v>
      </c>
      <c r="I17" s="476"/>
      <c r="J17" s="475">
        <v>5748713465</v>
      </c>
      <c r="K17" s="475">
        <v>0</v>
      </c>
      <c r="L17" s="475">
        <f t="shared" si="1"/>
        <v>5748713465</v>
      </c>
      <c r="M17" s="476"/>
      <c r="N17" s="475">
        <f t="shared" si="2"/>
        <v>52864316.012001038</v>
      </c>
    </row>
    <row r="18" spans="2:14" x14ac:dyDescent="0.3">
      <c r="B18" s="475" t="s">
        <v>2710</v>
      </c>
      <c r="D18" s="476" t="s">
        <v>1956</v>
      </c>
      <c r="E18" s="476"/>
      <c r="F18" s="475">
        <v>1267230067.8220003</v>
      </c>
      <c r="G18" s="475">
        <v>0</v>
      </c>
      <c r="H18" s="475">
        <f t="shared" si="0"/>
        <v>1267230067.8220003</v>
      </c>
      <c r="I18" s="476"/>
      <c r="J18" s="475">
        <v>4458069487</v>
      </c>
      <c r="K18" s="475">
        <v>0</v>
      </c>
      <c r="L18" s="475">
        <f t="shared" si="1"/>
        <v>4458069487</v>
      </c>
      <c r="M18" s="476"/>
      <c r="N18" s="475">
        <f t="shared" si="2"/>
        <v>-3190839419.1779995</v>
      </c>
    </row>
    <row r="19" spans="2:14" x14ac:dyDescent="0.3">
      <c r="B19" s="475" t="s">
        <v>1909</v>
      </c>
      <c r="D19" s="476" t="s">
        <v>1957</v>
      </c>
      <c r="E19" s="476" t="s">
        <v>1080</v>
      </c>
      <c r="F19" s="475">
        <v>0</v>
      </c>
      <c r="G19" s="475">
        <v>0</v>
      </c>
      <c r="H19" s="475">
        <f t="shared" si="0"/>
        <v>0</v>
      </c>
      <c r="I19" s="476"/>
      <c r="J19" s="475">
        <v>140382853</v>
      </c>
      <c r="K19" s="475">
        <v>0</v>
      </c>
      <c r="L19" s="475">
        <f t="shared" si="1"/>
        <v>140382853</v>
      </c>
      <c r="M19" s="476"/>
      <c r="N19" s="475">
        <f t="shared" si="2"/>
        <v>-140382853</v>
      </c>
    </row>
    <row r="20" spans="2:14" x14ac:dyDescent="0.3">
      <c r="B20" s="475" t="s">
        <v>1923</v>
      </c>
      <c r="D20" s="476" t="s">
        <v>1957</v>
      </c>
      <c r="E20" s="476" t="s">
        <v>1080</v>
      </c>
      <c r="F20" s="475">
        <v>0</v>
      </c>
      <c r="G20" s="475">
        <v>0</v>
      </c>
      <c r="H20" s="475">
        <f t="shared" si="0"/>
        <v>0</v>
      </c>
      <c r="I20" s="476"/>
      <c r="J20" s="475">
        <v>170001</v>
      </c>
      <c r="K20" s="475">
        <v>0</v>
      </c>
      <c r="L20" s="475">
        <f t="shared" si="1"/>
        <v>170001</v>
      </c>
      <c r="M20" s="476"/>
      <c r="N20" s="475">
        <f t="shared" si="2"/>
        <v>-170001</v>
      </c>
    </row>
    <row r="21" spans="2:14" x14ac:dyDescent="0.3">
      <c r="B21" s="470" t="s">
        <v>1399</v>
      </c>
      <c r="C21" s="458"/>
      <c r="D21" s="470"/>
      <c r="E21" s="458"/>
      <c r="F21" s="471">
        <f>SUM(F8:F20)</f>
        <v>14873553717.834002</v>
      </c>
      <c r="G21" s="471">
        <f>SUM(G8:G20)</f>
        <v>0</v>
      </c>
      <c r="H21" s="471">
        <f>SUM(H8:H20)</f>
        <v>14873553717.834002</v>
      </c>
      <c r="I21" s="458"/>
      <c r="J21" s="471">
        <f>SUM(J8:J20)</f>
        <v>18132640565.98</v>
      </c>
      <c r="K21" s="471">
        <f>SUM(K8:K20)</f>
        <v>0</v>
      </c>
      <c r="L21" s="471">
        <f>SUM(L8:L20)</f>
        <v>18132640565.98</v>
      </c>
      <c r="M21" s="458"/>
      <c r="N21" s="471">
        <f>SUM(N8:N20)</f>
        <v>-3259086848.145998</v>
      </c>
    </row>
  </sheetData>
  <mergeCells count="5">
    <mergeCell ref="B5:B6"/>
    <mergeCell ref="D5:D6"/>
    <mergeCell ref="F5:H5"/>
    <mergeCell ref="J5:L5"/>
    <mergeCell ref="N5:N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865B-D879-4ED2-8FF2-62A93D0A49CF}">
  <dimension ref="B4:N19"/>
  <sheetViews>
    <sheetView showGridLines="0" topLeftCell="A2" zoomScale="70" zoomScaleNormal="70" workbookViewId="0">
      <selection activeCell="N15" sqref="N15"/>
    </sheetView>
  </sheetViews>
  <sheetFormatPr baseColWidth="10" defaultColWidth="11.44140625" defaultRowHeight="14.4" x14ac:dyDescent="0.3"/>
  <cols>
    <col min="2" max="2" width="47" bestFit="1" customWidth="1"/>
    <col min="3" max="3" width="0.5546875" customWidth="1"/>
    <col min="5" max="5" width="0.5546875" customWidth="1"/>
    <col min="6" max="6" width="17" bestFit="1" customWidth="1"/>
    <col min="9" max="9" width="0.5546875" customWidth="1"/>
    <col min="13" max="13" width="0.5546875" customWidth="1"/>
    <col min="14" max="14" width="13" bestFit="1" customWidth="1"/>
  </cols>
  <sheetData>
    <row r="4" spans="2:14" x14ac:dyDescent="0.3">
      <c r="B4" s="457" t="s">
        <v>1945</v>
      </c>
      <c r="C4" s="458"/>
      <c r="D4" s="458"/>
      <c r="E4" s="458"/>
      <c r="F4" s="468" t="s">
        <v>37</v>
      </c>
      <c r="G4" s="468" t="s">
        <v>38</v>
      </c>
      <c r="H4" s="458"/>
      <c r="I4" s="458"/>
      <c r="J4" s="458"/>
      <c r="K4" s="457" t="s">
        <v>1946</v>
      </c>
      <c r="L4" s="460">
        <v>2021</v>
      </c>
      <c r="M4" s="458"/>
      <c r="N4" s="461">
        <v>586.96199999999999</v>
      </c>
    </row>
    <row r="5" spans="2:14" x14ac:dyDescent="0.3">
      <c r="B5" s="465"/>
      <c r="C5" s="458"/>
      <c r="D5" s="458"/>
      <c r="E5" s="458"/>
      <c r="F5" s="458"/>
      <c r="G5" s="458"/>
      <c r="H5" s="458"/>
      <c r="I5" s="458"/>
      <c r="J5" s="458"/>
      <c r="K5" s="458"/>
      <c r="L5" s="458"/>
      <c r="M5" s="458"/>
      <c r="N5" s="458"/>
    </row>
    <row r="6" spans="2:14" x14ac:dyDescent="0.3">
      <c r="B6" s="889" t="s">
        <v>1740</v>
      </c>
      <c r="C6" s="458"/>
      <c r="D6" s="890" t="s">
        <v>1947</v>
      </c>
      <c r="E6" s="458"/>
      <c r="F6" s="892" t="s">
        <v>1948</v>
      </c>
      <c r="G6" s="892"/>
      <c r="H6" s="892"/>
      <c r="I6" s="458"/>
      <c r="J6" s="892" t="s">
        <v>1949</v>
      </c>
      <c r="K6" s="892"/>
      <c r="L6" s="892"/>
      <c r="M6" s="458"/>
      <c r="N6" s="889" t="s">
        <v>1950</v>
      </c>
    </row>
    <row r="7" spans="2:14" ht="15" thickBot="1" x14ac:dyDescent="0.35">
      <c r="B7" s="893"/>
      <c r="C7" s="458"/>
      <c r="D7" s="894"/>
      <c r="E7" s="458"/>
      <c r="F7" s="466" t="s">
        <v>1951</v>
      </c>
      <c r="G7" s="466" t="s">
        <v>1952</v>
      </c>
      <c r="H7" s="466" t="s">
        <v>1953</v>
      </c>
      <c r="I7" s="458"/>
      <c r="J7" s="466" t="s">
        <v>1951</v>
      </c>
      <c r="K7" s="466" t="s">
        <v>1952</v>
      </c>
      <c r="L7" s="466" t="s">
        <v>1953</v>
      </c>
      <c r="M7" s="458"/>
      <c r="N7" s="893"/>
    </row>
    <row r="8" spans="2:14" ht="15" thickTop="1" x14ac:dyDescent="0.3">
      <c r="B8" s="467" t="s">
        <v>1954</v>
      </c>
      <c r="C8" s="458"/>
      <c r="D8" s="467"/>
      <c r="E8" s="458" t="s">
        <v>1080</v>
      </c>
      <c r="F8" s="464"/>
      <c r="G8" s="464"/>
      <c r="H8" s="464"/>
      <c r="I8" s="458"/>
      <c r="J8" s="464"/>
      <c r="K8" s="464"/>
      <c r="L8" s="464"/>
      <c r="M8" s="458"/>
      <c r="N8" s="464"/>
    </row>
    <row r="9" spans="2:14" x14ac:dyDescent="0.3">
      <c r="B9" s="475" t="s">
        <v>1900</v>
      </c>
      <c r="C9" s="476"/>
      <c r="D9" s="475" t="s">
        <v>1955</v>
      </c>
      <c r="E9" s="476"/>
      <c r="F9" s="475">
        <v>545579069</v>
      </c>
      <c r="G9" s="475">
        <v>0</v>
      </c>
      <c r="H9" s="475">
        <f t="shared" ref="H9:H18" si="0">F9+G9</f>
        <v>545579069</v>
      </c>
      <c r="I9" s="476"/>
      <c r="J9" s="475">
        <v>534442618</v>
      </c>
      <c r="K9" s="475">
        <v>0</v>
      </c>
      <c r="L9" s="475">
        <f t="shared" ref="L9:L18" si="1">J9+K9</f>
        <v>534442618</v>
      </c>
      <c r="M9" s="476"/>
      <c r="N9" s="475">
        <f t="shared" ref="N9:N18" si="2">H9-L9</f>
        <v>11136451</v>
      </c>
    </row>
    <row r="10" spans="2:14" x14ac:dyDescent="0.3">
      <c r="B10" s="475" t="s">
        <v>1912</v>
      </c>
      <c r="C10" s="476"/>
      <c r="D10" s="475" t="s">
        <v>1955</v>
      </c>
      <c r="E10" s="476"/>
      <c r="F10" s="475">
        <v>10735148</v>
      </c>
      <c r="G10" s="475">
        <v>0</v>
      </c>
      <c r="H10" s="475">
        <f t="shared" si="0"/>
        <v>10735148</v>
      </c>
      <c r="I10" s="476"/>
      <c r="J10" s="475">
        <v>10973810</v>
      </c>
      <c r="K10" s="475">
        <v>0</v>
      </c>
      <c r="L10" s="475">
        <f t="shared" si="1"/>
        <v>10973810</v>
      </c>
      <c r="M10" s="476"/>
      <c r="N10" s="475">
        <f t="shared" si="2"/>
        <v>-238662</v>
      </c>
    </row>
    <row r="11" spans="2:14" x14ac:dyDescent="0.3">
      <c r="B11" s="475" t="s">
        <v>1917</v>
      </c>
      <c r="C11" s="476"/>
      <c r="D11" s="475" t="s">
        <v>1955</v>
      </c>
      <c r="E11" s="476"/>
      <c r="F11" s="475">
        <v>1898063</v>
      </c>
      <c r="G11" s="475">
        <v>0</v>
      </c>
      <c r="H11" s="475">
        <f t="shared" si="0"/>
        <v>1898063</v>
      </c>
      <c r="I11" s="476"/>
      <c r="J11" s="475"/>
      <c r="K11" s="475">
        <v>0</v>
      </c>
      <c r="L11" s="475">
        <f t="shared" si="1"/>
        <v>0</v>
      </c>
      <c r="M11" s="476"/>
      <c r="N11" s="475">
        <f t="shared" si="2"/>
        <v>1898063</v>
      </c>
    </row>
    <row r="12" spans="2:14" x14ac:dyDescent="0.3">
      <c r="B12" s="475" t="s">
        <v>1910</v>
      </c>
      <c r="C12" s="476"/>
      <c r="D12" s="475" t="s">
        <v>1955</v>
      </c>
      <c r="E12" s="476"/>
      <c r="F12" s="475">
        <v>1961000</v>
      </c>
      <c r="G12" s="475">
        <v>0</v>
      </c>
      <c r="H12" s="475">
        <f t="shared" si="0"/>
        <v>1961000</v>
      </c>
      <c r="I12" s="476"/>
      <c r="J12" s="475">
        <v>1389000</v>
      </c>
      <c r="K12" s="475">
        <v>0</v>
      </c>
      <c r="L12" s="475">
        <f t="shared" si="1"/>
        <v>1389000</v>
      </c>
      <c r="M12" s="476"/>
      <c r="N12" s="475">
        <f t="shared" si="2"/>
        <v>572000</v>
      </c>
    </row>
    <row r="13" spans="2:14" x14ac:dyDescent="0.3">
      <c r="B13" s="475" t="s">
        <v>1913</v>
      </c>
      <c r="C13" s="476"/>
      <c r="D13" s="475" t="s">
        <v>1955</v>
      </c>
      <c r="E13" s="476"/>
      <c r="F13" s="475">
        <v>2972500</v>
      </c>
      <c r="G13" s="475">
        <v>0</v>
      </c>
      <c r="H13" s="475">
        <f t="shared" si="0"/>
        <v>2972500</v>
      </c>
      <c r="I13" s="476"/>
      <c r="J13" s="475">
        <v>0</v>
      </c>
      <c r="K13" s="475">
        <v>0</v>
      </c>
      <c r="L13" s="475">
        <f t="shared" si="1"/>
        <v>0</v>
      </c>
      <c r="M13" s="476"/>
      <c r="N13" s="475">
        <f t="shared" si="2"/>
        <v>2972500</v>
      </c>
    </row>
    <row r="14" spans="2:14" x14ac:dyDescent="0.3">
      <c r="B14" s="475" t="s">
        <v>1925</v>
      </c>
      <c r="C14" s="476"/>
      <c r="D14" s="475" t="s">
        <v>1955</v>
      </c>
      <c r="E14" s="476"/>
      <c r="F14" s="475">
        <v>1750000</v>
      </c>
      <c r="G14" s="475">
        <v>0</v>
      </c>
      <c r="H14" s="475">
        <f t="shared" si="0"/>
        <v>1750000</v>
      </c>
      <c r="I14" s="476"/>
      <c r="J14" s="475">
        <v>0</v>
      </c>
      <c r="K14" s="475">
        <v>0</v>
      </c>
      <c r="L14" s="475">
        <f t="shared" si="1"/>
        <v>0</v>
      </c>
      <c r="M14" s="476"/>
      <c r="N14" s="475">
        <f t="shared" si="2"/>
        <v>1750000</v>
      </c>
    </row>
    <row r="15" spans="2:14" x14ac:dyDescent="0.3">
      <c r="B15" s="475" t="s">
        <v>1918</v>
      </c>
      <c r="C15" s="476"/>
      <c r="D15" s="475" t="s">
        <v>1955</v>
      </c>
      <c r="E15" s="476"/>
      <c r="F15" s="475">
        <v>156000</v>
      </c>
      <c r="G15" s="475">
        <v>0</v>
      </c>
      <c r="H15" s="475">
        <f t="shared" si="0"/>
        <v>156000</v>
      </c>
      <c r="I15" s="476"/>
      <c r="J15" s="475">
        <v>0</v>
      </c>
      <c r="K15" s="475">
        <v>0</v>
      </c>
      <c r="L15" s="475">
        <f t="shared" si="1"/>
        <v>0</v>
      </c>
      <c r="M15" s="476"/>
      <c r="N15" s="475">
        <f t="shared" si="2"/>
        <v>156000</v>
      </c>
    </row>
    <row r="16" spans="2:14" x14ac:dyDescent="0.3">
      <c r="B16" s="475" t="s">
        <v>1916</v>
      </c>
      <c r="C16" s="476"/>
      <c r="D16" s="475" t="s">
        <v>1955</v>
      </c>
      <c r="E16" s="476"/>
      <c r="F16" s="475">
        <v>14560384</v>
      </c>
      <c r="G16" s="475">
        <v>0</v>
      </c>
      <c r="H16" s="475">
        <f t="shared" si="0"/>
        <v>14560384</v>
      </c>
      <c r="I16" s="476"/>
      <c r="J16" s="475">
        <v>0</v>
      </c>
      <c r="K16" s="475">
        <v>0</v>
      </c>
      <c r="L16" s="475">
        <f t="shared" si="1"/>
        <v>0</v>
      </c>
      <c r="M16" s="476"/>
      <c r="N16" s="475">
        <f t="shared" si="2"/>
        <v>14560384</v>
      </c>
    </row>
    <row r="17" spans="2:14" x14ac:dyDescent="0.3">
      <c r="B17" s="475" t="s">
        <v>1958</v>
      </c>
      <c r="C17" s="476"/>
      <c r="D17" s="475" t="s">
        <v>1955</v>
      </c>
      <c r="E17" s="476"/>
      <c r="F17" s="475">
        <v>3500000</v>
      </c>
      <c r="G17" s="475">
        <v>0</v>
      </c>
      <c r="H17" s="475">
        <f t="shared" si="0"/>
        <v>3500000</v>
      </c>
      <c r="I17" s="476"/>
      <c r="J17" s="475">
        <v>0</v>
      </c>
      <c r="K17" s="475">
        <v>0</v>
      </c>
      <c r="L17" s="475">
        <f t="shared" si="1"/>
        <v>0</v>
      </c>
      <c r="M17" s="476"/>
      <c r="N17" s="475">
        <f t="shared" si="2"/>
        <v>3500000</v>
      </c>
    </row>
    <row r="18" spans="2:14" x14ac:dyDescent="0.3">
      <c r="B18" s="475" t="s">
        <v>1895</v>
      </c>
      <c r="C18" s="476"/>
      <c r="D18" s="475" t="s">
        <v>1956</v>
      </c>
      <c r="E18" s="476"/>
      <c r="F18" s="475">
        <v>0</v>
      </c>
      <c r="G18" s="475">
        <v>0</v>
      </c>
      <c r="H18" s="475">
        <f t="shared" si="0"/>
        <v>0</v>
      </c>
      <c r="I18" s="476"/>
      <c r="J18" s="475">
        <v>32656624</v>
      </c>
      <c r="K18" s="475">
        <v>0</v>
      </c>
      <c r="L18" s="475">
        <f t="shared" si="1"/>
        <v>32656624</v>
      </c>
      <c r="M18" s="476"/>
      <c r="N18" s="475">
        <f t="shared" si="2"/>
        <v>-32656624</v>
      </c>
    </row>
    <row r="19" spans="2:14" x14ac:dyDescent="0.3">
      <c r="B19" s="470" t="s">
        <v>1399</v>
      </c>
      <c r="C19" s="458"/>
      <c r="D19" s="470"/>
      <c r="E19" s="458"/>
      <c r="F19" s="471">
        <f>SUM(F9:F18)</f>
        <v>583112164</v>
      </c>
      <c r="G19" s="471">
        <f>SUM(G9:G18)</f>
        <v>0</v>
      </c>
      <c r="H19" s="471">
        <f>SUM(H9:H18)</f>
        <v>583112164</v>
      </c>
      <c r="I19" s="458"/>
      <c r="J19" s="471">
        <f>SUM(J9:J18)</f>
        <v>579462052</v>
      </c>
      <c r="K19" s="471">
        <f>SUM(K9:K18)</f>
        <v>0</v>
      </c>
      <c r="L19" s="471">
        <f>SUM(L9:L18)</f>
        <v>579462052</v>
      </c>
      <c r="M19" s="458"/>
      <c r="N19" s="471">
        <f>SUM(N9:N18)</f>
        <v>3650112</v>
      </c>
    </row>
  </sheetData>
  <mergeCells count="5">
    <mergeCell ref="B6:B7"/>
    <mergeCell ref="D6:D7"/>
    <mergeCell ref="F6:H6"/>
    <mergeCell ref="J6:L6"/>
    <mergeCell ref="N6:N7"/>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4:N20"/>
  <sheetViews>
    <sheetView showGridLines="0" zoomScale="80" zoomScaleNormal="80" workbookViewId="0">
      <selection activeCell="B2" sqref="B2:N25"/>
    </sheetView>
  </sheetViews>
  <sheetFormatPr baseColWidth="10" defaultColWidth="11.44140625" defaultRowHeight="14.4" x14ac:dyDescent="0.3"/>
  <cols>
    <col min="2" max="2" width="47" bestFit="1" customWidth="1"/>
    <col min="3" max="3" width="0.5546875" customWidth="1"/>
    <col min="5" max="5" width="0.5546875" customWidth="1"/>
    <col min="6" max="6" width="13.33203125" bestFit="1" customWidth="1"/>
    <col min="7" max="7" width="10.6640625" bestFit="1" customWidth="1"/>
    <col min="8" max="8" width="12.88671875" bestFit="1" customWidth="1"/>
    <col min="9" max="9" width="0.5546875" customWidth="1"/>
    <col min="10" max="10" width="12.88671875" bestFit="1" customWidth="1"/>
    <col min="11" max="11" width="14.6640625" bestFit="1" customWidth="1"/>
    <col min="12" max="12" width="12.88671875" bestFit="1" customWidth="1"/>
    <col min="13" max="13" width="0.5546875" customWidth="1"/>
    <col min="14" max="14" width="12.88671875" bestFit="1" customWidth="1"/>
  </cols>
  <sheetData>
    <row r="4" spans="2:14" x14ac:dyDescent="0.3">
      <c r="B4" s="457" t="s">
        <v>1945</v>
      </c>
      <c r="C4" s="458"/>
      <c r="D4" s="458"/>
      <c r="E4" s="458"/>
      <c r="F4" s="468" t="s">
        <v>40</v>
      </c>
      <c r="G4" s="468" t="s">
        <v>41</v>
      </c>
      <c r="H4" s="458"/>
      <c r="I4" s="458"/>
      <c r="J4" s="458"/>
      <c r="K4" s="457" t="s">
        <v>1946</v>
      </c>
      <c r="L4" s="460">
        <v>2021</v>
      </c>
      <c r="M4" s="458"/>
      <c r="N4" s="461">
        <v>586.96199999999999</v>
      </c>
    </row>
    <row r="5" spans="2:14" x14ac:dyDescent="0.3">
      <c r="B5" s="465"/>
      <c r="C5" s="458"/>
      <c r="D5" s="458"/>
      <c r="E5" s="458"/>
      <c r="F5" s="458"/>
      <c r="G5" s="458"/>
      <c r="H5" s="458"/>
      <c r="I5" s="458"/>
      <c r="J5" s="458"/>
      <c r="K5" s="458"/>
      <c r="L5" s="458"/>
      <c r="M5" s="458"/>
      <c r="N5" s="458"/>
    </row>
    <row r="6" spans="2:14" x14ac:dyDescent="0.3">
      <c r="B6" s="889" t="s">
        <v>1740</v>
      </c>
      <c r="C6" s="458"/>
      <c r="D6" s="890" t="s">
        <v>1947</v>
      </c>
      <c r="E6" s="458"/>
      <c r="F6" s="892" t="s">
        <v>1948</v>
      </c>
      <c r="G6" s="892"/>
      <c r="H6" s="892"/>
      <c r="I6" s="458"/>
      <c r="J6" s="892" t="s">
        <v>1949</v>
      </c>
      <c r="K6" s="892"/>
      <c r="L6" s="892"/>
      <c r="M6" s="458"/>
      <c r="N6" s="889" t="s">
        <v>1950</v>
      </c>
    </row>
    <row r="7" spans="2:14" ht="15" thickBot="1" x14ac:dyDescent="0.35">
      <c r="B7" s="893"/>
      <c r="C7" s="458"/>
      <c r="D7" s="894"/>
      <c r="E7" s="458"/>
      <c r="F7" s="466" t="s">
        <v>1951</v>
      </c>
      <c r="G7" s="466" t="s">
        <v>1952</v>
      </c>
      <c r="H7" s="466" t="s">
        <v>1953</v>
      </c>
      <c r="I7" s="458"/>
      <c r="J7" s="466" t="s">
        <v>1951</v>
      </c>
      <c r="K7" s="466" t="s">
        <v>1952</v>
      </c>
      <c r="L7" s="466" t="s">
        <v>1953</v>
      </c>
      <c r="M7" s="458"/>
      <c r="N7" s="893"/>
    </row>
    <row r="8" spans="2:14" ht="15" thickTop="1" x14ac:dyDescent="0.3">
      <c r="B8" s="467" t="s">
        <v>1954</v>
      </c>
      <c r="C8" s="458"/>
      <c r="D8" s="467"/>
      <c r="E8" s="458" t="s">
        <v>1080</v>
      </c>
      <c r="F8" s="464"/>
      <c r="G8" s="464"/>
      <c r="H8" s="464"/>
      <c r="I8" s="458"/>
      <c r="J8" s="464"/>
      <c r="K8" s="464"/>
      <c r="L8" s="464"/>
      <c r="M8" s="458"/>
      <c r="N8" s="464"/>
    </row>
    <row r="9" spans="2:14" x14ac:dyDescent="0.3">
      <c r="B9" s="475" t="s">
        <v>1900</v>
      </c>
      <c r="C9" s="476"/>
      <c r="D9" s="475" t="s">
        <v>1955</v>
      </c>
      <c r="E9" s="476"/>
      <c r="F9" s="475">
        <v>112316129</v>
      </c>
      <c r="G9" s="475">
        <v>0</v>
      </c>
      <c r="H9" s="475">
        <f t="shared" ref="H9:H19" si="0">F9+G9</f>
        <v>112316129</v>
      </c>
      <c r="I9" s="476"/>
      <c r="J9" s="475">
        <v>68487358</v>
      </c>
      <c r="K9" s="475">
        <v>0</v>
      </c>
      <c r="L9" s="475">
        <f t="shared" ref="L9:L19" si="1">J9+K9</f>
        <v>68487358</v>
      </c>
      <c r="M9" s="476"/>
      <c r="N9" s="475">
        <f t="shared" ref="N9:N19" si="2">H9-L9</f>
        <v>43828771</v>
      </c>
    </row>
    <row r="10" spans="2:14" x14ac:dyDescent="0.3">
      <c r="B10" s="475" t="s">
        <v>1912</v>
      </c>
      <c r="C10" s="476"/>
      <c r="D10" s="475" t="s">
        <v>1955</v>
      </c>
      <c r="E10" s="476"/>
      <c r="F10" s="475">
        <v>0</v>
      </c>
      <c r="G10" s="475">
        <v>0</v>
      </c>
      <c r="H10" s="475">
        <f t="shared" si="0"/>
        <v>0</v>
      </c>
      <c r="I10" s="476"/>
      <c r="J10" s="475">
        <v>1247024689</v>
      </c>
      <c r="K10" s="475">
        <v>0</v>
      </c>
      <c r="L10" s="475">
        <f t="shared" si="1"/>
        <v>1247024689</v>
      </c>
      <c r="M10" s="476"/>
      <c r="N10" s="475">
        <f t="shared" si="2"/>
        <v>-1247024689</v>
      </c>
    </row>
    <row r="11" spans="2:14" x14ac:dyDescent="0.3">
      <c r="B11" s="475" t="s">
        <v>1910</v>
      </c>
      <c r="C11" s="476"/>
      <c r="D11" s="475" t="s">
        <v>1955</v>
      </c>
      <c r="E11" s="476"/>
      <c r="F11" s="475">
        <v>394500</v>
      </c>
      <c r="G11" s="475">
        <v>0</v>
      </c>
      <c r="H11" s="475">
        <f t="shared" si="0"/>
        <v>394500</v>
      </c>
      <c r="I11" s="476"/>
      <c r="J11" s="475">
        <v>220921</v>
      </c>
      <c r="K11" s="475">
        <v>0</v>
      </c>
      <c r="L11" s="475">
        <f t="shared" si="1"/>
        <v>220921</v>
      </c>
      <c r="M11" s="476"/>
      <c r="N11" s="475">
        <f t="shared" si="2"/>
        <v>173579</v>
      </c>
    </row>
    <row r="12" spans="2:14" x14ac:dyDescent="0.3">
      <c r="B12" s="475" t="s">
        <v>1913</v>
      </c>
      <c r="C12" s="476"/>
      <c r="D12" s="475" t="s">
        <v>1955</v>
      </c>
      <c r="E12" s="476"/>
      <c r="F12" s="475">
        <v>19000000</v>
      </c>
      <c r="G12" s="475">
        <v>0</v>
      </c>
      <c r="H12" s="475">
        <f t="shared" si="0"/>
        <v>19000000</v>
      </c>
      <c r="I12" s="476"/>
      <c r="J12" s="475">
        <v>19000000</v>
      </c>
      <c r="K12" s="475">
        <v>0</v>
      </c>
      <c r="L12" s="475">
        <f t="shared" si="1"/>
        <v>19000000</v>
      </c>
      <c r="M12" s="476"/>
      <c r="N12" s="475">
        <f t="shared" si="2"/>
        <v>0</v>
      </c>
    </row>
    <row r="13" spans="2:14" x14ac:dyDescent="0.3">
      <c r="B13" s="475" t="s">
        <v>1918</v>
      </c>
      <c r="C13" s="476"/>
      <c r="D13" s="475" t="s">
        <v>1955</v>
      </c>
      <c r="E13" s="476"/>
      <c r="F13" s="475">
        <v>12000</v>
      </c>
      <c r="G13" s="475">
        <v>0</v>
      </c>
      <c r="H13" s="475">
        <f t="shared" si="0"/>
        <v>12000</v>
      </c>
      <c r="I13" s="476"/>
      <c r="J13" s="475">
        <v>0</v>
      </c>
      <c r="K13" s="475">
        <v>0</v>
      </c>
      <c r="L13" s="475">
        <f t="shared" si="1"/>
        <v>0</v>
      </c>
      <c r="M13" s="476"/>
      <c r="N13" s="475">
        <f t="shared" si="2"/>
        <v>12000</v>
      </c>
    </row>
    <row r="14" spans="2:14" x14ac:dyDescent="0.3">
      <c r="B14" s="475" t="s">
        <v>1967</v>
      </c>
      <c r="C14" s="476"/>
      <c r="D14" s="475" t="s">
        <v>1955</v>
      </c>
      <c r="E14" s="476"/>
      <c r="F14" s="475">
        <v>49579239</v>
      </c>
      <c r="G14" s="475">
        <v>0</v>
      </c>
      <c r="H14" s="475">
        <f t="shared" si="0"/>
        <v>49579239</v>
      </c>
      <c r="I14" s="476"/>
      <c r="J14" s="475">
        <v>0</v>
      </c>
      <c r="K14" s="475">
        <v>0</v>
      </c>
      <c r="L14" s="475">
        <f t="shared" si="1"/>
        <v>0</v>
      </c>
      <c r="M14" s="476"/>
      <c r="N14" s="475">
        <f t="shared" si="2"/>
        <v>49579239</v>
      </c>
    </row>
    <row r="15" spans="2:14" x14ac:dyDescent="0.3">
      <c r="B15" s="475" t="s">
        <v>1968</v>
      </c>
      <c r="C15" s="476"/>
      <c r="D15" s="475" t="s">
        <v>1955</v>
      </c>
      <c r="E15" s="476"/>
      <c r="F15" s="475">
        <v>6481210</v>
      </c>
      <c r="G15" s="475">
        <v>0</v>
      </c>
      <c r="H15" s="475">
        <f t="shared" si="0"/>
        <v>6481210</v>
      </c>
      <c r="I15" s="476"/>
      <c r="J15" s="475">
        <v>0</v>
      </c>
      <c r="K15" s="475">
        <v>0</v>
      </c>
      <c r="L15" s="475">
        <f t="shared" si="1"/>
        <v>0</v>
      </c>
      <c r="M15" s="476"/>
      <c r="N15" s="475">
        <f t="shared" si="2"/>
        <v>6481210</v>
      </c>
    </row>
    <row r="16" spans="2:14" x14ac:dyDescent="0.3">
      <c r="B16" s="475" t="s">
        <v>1908</v>
      </c>
      <c r="C16" s="476"/>
      <c r="D16" s="475" t="s">
        <v>1955</v>
      </c>
      <c r="E16" s="476"/>
      <c r="F16" s="475">
        <v>977759544</v>
      </c>
      <c r="G16" s="475">
        <v>0</v>
      </c>
      <c r="H16" s="475">
        <f t="shared" si="0"/>
        <v>977759544</v>
      </c>
      <c r="I16" s="476"/>
      <c r="J16" s="475">
        <v>0</v>
      </c>
      <c r="K16" s="475">
        <v>0</v>
      </c>
      <c r="L16" s="475">
        <f t="shared" si="1"/>
        <v>0</v>
      </c>
      <c r="M16" s="476"/>
      <c r="N16" s="475">
        <f t="shared" si="2"/>
        <v>977759544</v>
      </c>
    </row>
    <row r="17" spans="2:14" x14ac:dyDescent="0.3">
      <c r="B17" s="475" t="s">
        <v>1895</v>
      </c>
      <c r="C17" s="476"/>
      <c r="D17" s="475" t="s">
        <v>1956</v>
      </c>
      <c r="E17" s="476"/>
      <c r="F17" s="475">
        <v>2750494.6</v>
      </c>
      <c r="G17" s="475">
        <v>0</v>
      </c>
      <c r="H17" s="475">
        <f t="shared" si="0"/>
        <v>2750494.6</v>
      </c>
      <c r="I17" s="476"/>
      <c r="J17" s="475">
        <v>0</v>
      </c>
      <c r="K17" s="475">
        <v>0</v>
      </c>
      <c r="L17" s="475">
        <f t="shared" si="1"/>
        <v>0</v>
      </c>
      <c r="M17" s="476"/>
      <c r="N17" s="475">
        <f t="shared" si="2"/>
        <v>2750494.6</v>
      </c>
    </row>
    <row r="18" spans="2:14" x14ac:dyDescent="0.3">
      <c r="B18" s="475" t="s">
        <v>1959</v>
      </c>
      <c r="C18" s="476"/>
      <c r="D18" s="475" t="s">
        <v>1956</v>
      </c>
      <c r="E18" s="476"/>
      <c r="F18" s="475">
        <v>1142640138.6000001</v>
      </c>
      <c r="G18" s="475">
        <v>0</v>
      </c>
      <c r="H18" s="475">
        <f t="shared" si="0"/>
        <v>1142640138.6000001</v>
      </c>
      <c r="I18" s="476"/>
      <c r="J18" s="475">
        <v>0</v>
      </c>
      <c r="K18" s="475">
        <v>0</v>
      </c>
      <c r="L18" s="475">
        <f t="shared" si="1"/>
        <v>0</v>
      </c>
      <c r="M18" s="476"/>
      <c r="N18" s="475">
        <f t="shared" si="2"/>
        <v>1142640138.6000001</v>
      </c>
    </row>
    <row r="19" spans="2:14" x14ac:dyDescent="0.3">
      <c r="B19" s="475" t="s">
        <v>1969</v>
      </c>
      <c r="C19" s="476"/>
      <c r="D19" s="475" t="s">
        <v>1956</v>
      </c>
      <c r="E19" s="476" t="s">
        <v>1080</v>
      </c>
      <c r="F19" s="475">
        <v>0</v>
      </c>
      <c r="G19" s="475">
        <v>0</v>
      </c>
      <c r="H19" s="475">
        <f t="shared" si="0"/>
        <v>0</v>
      </c>
      <c r="I19" s="476"/>
      <c r="J19" s="475">
        <v>391775474</v>
      </c>
      <c r="K19" s="475">
        <v>0</v>
      </c>
      <c r="L19" s="475">
        <f t="shared" si="1"/>
        <v>391775474</v>
      </c>
      <c r="M19" s="476"/>
      <c r="N19" s="475">
        <f t="shared" si="2"/>
        <v>-391775474</v>
      </c>
    </row>
    <row r="20" spans="2:14" x14ac:dyDescent="0.3">
      <c r="B20" s="470" t="s">
        <v>1399</v>
      </c>
      <c r="C20" s="458"/>
      <c r="D20" s="470"/>
      <c r="E20" s="458"/>
      <c r="F20" s="471">
        <f>SUM(F9:F19)</f>
        <v>2310933255.1999998</v>
      </c>
      <c r="G20" s="471">
        <f>SUM(G9:G19)</f>
        <v>0</v>
      </c>
      <c r="H20" s="471">
        <f>SUM(H9:H19)</f>
        <v>2310933255.1999998</v>
      </c>
      <c r="I20" s="458"/>
      <c r="J20" s="471">
        <f>SUM(J9:J19)</f>
        <v>1726508442</v>
      </c>
      <c r="K20" s="471">
        <f>SUM(K9:K19)</f>
        <v>0</v>
      </c>
      <c r="L20" s="471">
        <f>SUM(L9:L19)</f>
        <v>1726508442</v>
      </c>
      <c r="M20" s="458"/>
      <c r="N20" s="471">
        <f>SUM(N9:N19)</f>
        <v>584424813.20000017</v>
      </c>
    </row>
  </sheetData>
  <mergeCells count="5">
    <mergeCell ref="B6:B7"/>
    <mergeCell ref="D6:D7"/>
    <mergeCell ref="F6:H6"/>
    <mergeCell ref="J6:L6"/>
    <mergeCell ref="N6:N7"/>
  </mergeCells>
  <pageMargins left="0.70000000000000007" right="0.70000000000000007" top="0.75" bottom="0.75" header="0.30000000000000004" footer="0.30000000000000004"/>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4:N14"/>
  <sheetViews>
    <sheetView showGridLines="0" zoomScale="80" zoomScaleNormal="80" workbookViewId="0">
      <selection sqref="A1:XFD1"/>
    </sheetView>
  </sheetViews>
  <sheetFormatPr baseColWidth="10" defaultColWidth="11.44140625" defaultRowHeight="14.4" x14ac:dyDescent="0.3"/>
  <cols>
    <col min="2" max="2" width="47" bestFit="1" customWidth="1"/>
    <col min="3" max="3" width="0.5546875" customWidth="1"/>
    <col min="5" max="5" width="0.5546875" customWidth="1"/>
    <col min="6" max="6" width="17.109375" bestFit="1" customWidth="1"/>
    <col min="7" max="7" width="11.6640625" bestFit="1" customWidth="1"/>
    <col min="8" max="8" width="12.88671875" bestFit="1" customWidth="1"/>
    <col min="9" max="9" width="0.5546875" customWidth="1"/>
    <col min="10" max="10" width="12.88671875" bestFit="1" customWidth="1"/>
    <col min="11" max="11" width="11.6640625" bestFit="1" customWidth="1"/>
    <col min="12" max="12" width="12.88671875" bestFit="1" customWidth="1"/>
    <col min="13" max="13" width="0.5546875" customWidth="1"/>
    <col min="14" max="14" width="12.88671875" bestFit="1" customWidth="1"/>
  </cols>
  <sheetData>
    <row r="4" spans="2:14" ht="20.399999999999999" customHeight="1" x14ac:dyDescent="0.3">
      <c r="B4" s="457" t="s">
        <v>1945</v>
      </c>
      <c r="C4" s="458"/>
      <c r="D4" s="458"/>
      <c r="E4" s="458"/>
      <c r="F4" s="459" t="s">
        <v>43</v>
      </c>
      <c r="G4" s="468" t="s">
        <v>44</v>
      </c>
      <c r="H4" s="458"/>
      <c r="I4" s="458"/>
      <c r="J4" s="458"/>
      <c r="K4" s="457" t="s">
        <v>1946</v>
      </c>
      <c r="L4" s="460">
        <v>2021</v>
      </c>
      <c r="M4" s="458"/>
      <c r="N4" s="461">
        <v>586.96199999999999</v>
      </c>
    </row>
    <row r="5" spans="2:14" x14ac:dyDescent="0.3">
      <c r="B5" s="465"/>
      <c r="C5" s="458"/>
      <c r="D5" s="458"/>
      <c r="E5" s="458"/>
      <c r="F5" s="458"/>
      <c r="G5" s="458"/>
      <c r="H5" s="458"/>
      <c r="I5" s="458"/>
      <c r="J5" s="458"/>
      <c r="K5" s="458"/>
      <c r="L5" s="458"/>
      <c r="M5" s="458"/>
      <c r="N5" s="458"/>
    </row>
    <row r="6" spans="2:14" x14ac:dyDescent="0.3">
      <c r="B6" s="889" t="s">
        <v>1740</v>
      </c>
      <c r="C6" s="458"/>
      <c r="D6" s="890" t="s">
        <v>1947</v>
      </c>
      <c r="E6" s="458"/>
      <c r="F6" s="892" t="s">
        <v>1948</v>
      </c>
      <c r="G6" s="892"/>
      <c r="H6" s="892"/>
      <c r="I6" s="458"/>
      <c r="J6" s="892" t="s">
        <v>1949</v>
      </c>
      <c r="K6" s="892"/>
      <c r="L6" s="892"/>
      <c r="M6" s="458"/>
      <c r="N6" s="889" t="s">
        <v>1950</v>
      </c>
    </row>
    <row r="7" spans="2:14" ht="15" thickBot="1" x14ac:dyDescent="0.35">
      <c r="B7" s="893"/>
      <c r="C7" s="458"/>
      <c r="D7" s="894"/>
      <c r="E7" s="458"/>
      <c r="F7" s="466" t="s">
        <v>1951</v>
      </c>
      <c r="G7" s="466" t="s">
        <v>1952</v>
      </c>
      <c r="H7" s="466" t="s">
        <v>1953</v>
      </c>
      <c r="I7" s="458"/>
      <c r="J7" s="466" t="s">
        <v>1951</v>
      </c>
      <c r="K7" s="466" t="s">
        <v>1952</v>
      </c>
      <c r="L7" s="466" t="s">
        <v>1953</v>
      </c>
      <c r="M7" s="458"/>
      <c r="N7" s="893"/>
    </row>
    <row r="8" spans="2:14" ht="15" thickTop="1" x14ac:dyDescent="0.3">
      <c r="B8" s="467" t="s">
        <v>1954</v>
      </c>
      <c r="C8" s="458"/>
      <c r="D8" s="467"/>
      <c r="E8" s="458" t="s">
        <v>1080</v>
      </c>
      <c r="F8" s="464"/>
      <c r="G8" s="464"/>
      <c r="H8" s="464"/>
      <c r="I8" s="458"/>
      <c r="J8" s="464"/>
      <c r="K8" s="464"/>
      <c r="L8" s="464"/>
      <c r="M8" s="458"/>
      <c r="N8" s="464"/>
    </row>
    <row r="9" spans="2:14" x14ac:dyDescent="0.3">
      <c r="B9" s="475" t="s">
        <v>1900</v>
      </c>
      <c r="C9" s="476"/>
      <c r="D9" s="475" t="s">
        <v>1955</v>
      </c>
      <c r="E9" s="476"/>
      <c r="F9" s="475">
        <v>195029703</v>
      </c>
      <c r="G9" s="475">
        <v>0</v>
      </c>
      <c r="H9" s="475">
        <f>F9+G9</f>
        <v>195029703</v>
      </c>
      <c r="I9" s="476"/>
      <c r="J9" s="475">
        <v>261182298</v>
      </c>
      <c r="K9" s="475">
        <v>0</v>
      </c>
      <c r="L9" s="475">
        <f>J9+K9</f>
        <v>261182298</v>
      </c>
      <c r="M9" s="476"/>
      <c r="N9" s="475">
        <f>H9-L9</f>
        <v>-66152595</v>
      </c>
    </row>
    <row r="10" spans="2:14" x14ac:dyDescent="0.3">
      <c r="B10" s="475" t="s">
        <v>1912</v>
      </c>
      <c r="C10" s="476"/>
      <c r="D10" s="475" t="s">
        <v>1955</v>
      </c>
      <c r="E10" s="476"/>
      <c r="F10" s="475">
        <v>62425994</v>
      </c>
      <c r="G10" s="475">
        <v>0</v>
      </c>
      <c r="H10" s="475">
        <f>F10+G10</f>
        <v>62425994</v>
      </c>
      <c r="I10" s="476"/>
      <c r="J10" s="475">
        <v>56380842</v>
      </c>
      <c r="K10" s="475">
        <v>0</v>
      </c>
      <c r="L10" s="475">
        <f>J10+K10</f>
        <v>56380842</v>
      </c>
      <c r="M10" s="476"/>
      <c r="N10" s="475">
        <f>H10-L10</f>
        <v>6045152</v>
      </c>
    </row>
    <row r="11" spans="2:14" x14ac:dyDescent="0.3">
      <c r="B11" s="475" t="s">
        <v>1910</v>
      </c>
      <c r="C11" s="476"/>
      <c r="D11" s="475" t="s">
        <v>1955</v>
      </c>
      <c r="E11" s="476"/>
      <c r="F11" s="475">
        <v>36000</v>
      </c>
      <c r="G11" s="475">
        <v>0</v>
      </c>
      <c r="H11" s="475">
        <f>F11+G11</f>
        <v>36000</v>
      </c>
      <c r="I11" s="476"/>
      <c r="J11" s="475">
        <v>36000</v>
      </c>
      <c r="K11" s="475">
        <v>0</v>
      </c>
      <c r="L11" s="475">
        <f>J11+K11</f>
        <v>36000</v>
      </c>
      <c r="M11" s="476"/>
      <c r="N11" s="475">
        <f>H11-L11</f>
        <v>0</v>
      </c>
    </row>
    <row r="12" spans="2:14" x14ac:dyDescent="0.3">
      <c r="B12" s="475" t="s">
        <v>1913</v>
      </c>
      <c r="C12" s="476"/>
      <c r="D12" s="475" t="s">
        <v>1955</v>
      </c>
      <c r="E12" s="476"/>
      <c r="F12" s="475">
        <v>4700000</v>
      </c>
      <c r="G12" s="475">
        <v>0</v>
      </c>
      <c r="H12" s="475">
        <f>F12+G12</f>
        <v>4700000</v>
      </c>
      <c r="I12" s="476"/>
      <c r="J12" s="475">
        <v>1800000</v>
      </c>
      <c r="K12" s="475">
        <v>0</v>
      </c>
      <c r="L12" s="475">
        <f>J12+K12</f>
        <v>1800000</v>
      </c>
      <c r="M12" s="476"/>
      <c r="N12" s="475">
        <f>H12-L12</f>
        <v>2900000</v>
      </c>
    </row>
    <row r="13" spans="2:14" x14ac:dyDescent="0.3">
      <c r="B13" s="475" t="s">
        <v>1967</v>
      </c>
      <c r="C13" s="476"/>
      <c r="D13" s="475" t="s">
        <v>1955</v>
      </c>
      <c r="E13" s="476"/>
      <c r="F13" s="475">
        <v>40196396</v>
      </c>
      <c r="G13" s="475">
        <v>0</v>
      </c>
      <c r="H13" s="475">
        <f>F13+G13</f>
        <v>40196396</v>
      </c>
      <c r="I13" s="476"/>
      <c r="J13" s="475">
        <v>0</v>
      </c>
      <c r="K13" s="475">
        <v>0</v>
      </c>
      <c r="L13" s="475">
        <f>J13+K13</f>
        <v>0</v>
      </c>
      <c r="M13" s="476"/>
      <c r="N13" s="475">
        <f>H13-L13</f>
        <v>40196396</v>
      </c>
    </row>
    <row r="14" spans="2:14" x14ac:dyDescent="0.3">
      <c r="B14" s="470" t="s">
        <v>1399</v>
      </c>
      <c r="C14" s="458"/>
      <c r="D14" s="470"/>
      <c r="E14" s="458"/>
      <c r="F14" s="471">
        <f>SUM(F9:F13)</f>
        <v>302388093</v>
      </c>
      <c r="G14" s="471">
        <f>SUM(G9:G13)</f>
        <v>0</v>
      </c>
      <c r="H14" s="471">
        <f>SUM(H9:H13)</f>
        <v>302388093</v>
      </c>
      <c r="I14" s="458"/>
      <c r="J14" s="471">
        <f>SUM(J9:J13)</f>
        <v>319399140</v>
      </c>
      <c r="K14" s="471">
        <f>SUM(K9:K13)</f>
        <v>0</v>
      </c>
      <c r="L14" s="471">
        <f>SUM(L9:L13)</f>
        <v>319399140</v>
      </c>
      <c r="M14" s="458"/>
      <c r="N14" s="471">
        <f>SUM(N9:N13)</f>
        <v>-17011047</v>
      </c>
    </row>
  </sheetData>
  <mergeCells count="5">
    <mergeCell ref="B6:B7"/>
    <mergeCell ref="D6:D7"/>
    <mergeCell ref="F6:H6"/>
    <mergeCell ref="J6:L6"/>
    <mergeCell ref="N6:N7"/>
  </mergeCells>
  <pageMargins left="0.70000000000000007" right="0.70000000000000007" top="0.75" bottom="0.75" header="0.30000000000000004" footer="0.30000000000000004"/>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A9D5C-70E1-47F9-AA58-E986951C89B7}">
  <dimension ref="B2:N16"/>
  <sheetViews>
    <sheetView showGridLines="0" zoomScale="70" zoomScaleNormal="70" workbookViewId="0">
      <selection activeCell="F15" sqref="F15"/>
    </sheetView>
  </sheetViews>
  <sheetFormatPr baseColWidth="10" defaultColWidth="11.44140625" defaultRowHeight="14.4" x14ac:dyDescent="0.3"/>
  <cols>
    <col min="2" max="2" width="47" bestFit="1" customWidth="1"/>
    <col min="3" max="3" width="0.5546875" customWidth="1"/>
    <col min="5" max="5" width="0.5546875" customWidth="1"/>
    <col min="6" max="6" width="17" bestFit="1" customWidth="1"/>
    <col min="9" max="9" width="0.5546875" customWidth="1"/>
    <col min="13" max="13" width="0.5546875" customWidth="1"/>
  </cols>
  <sheetData>
    <row r="2" spans="2:14" ht="24" x14ac:dyDescent="0.3">
      <c r="B2" s="457" t="s">
        <v>1945</v>
      </c>
      <c r="C2" s="458"/>
      <c r="D2" s="458"/>
      <c r="E2" s="458"/>
      <c r="F2" s="459" t="s">
        <v>51</v>
      </c>
      <c r="G2" s="459" t="s">
        <v>52</v>
      </c>
      <c r="H2" s="458"/>
      <c r="I2" s="458"/>
      <c r="J2" s="458"/>
      <c r="K2" s="457" t="s">
        <v>1946</v>
      </c>
      <c r="L2" s="460">
        <v>2021</v>
      </c>
      <c r="M2" s="458"/>
      <c r="N2" s="461">
        <v>586.96199999999999</v>
      </c>
    </row>
    <row r="3" spans="2:14" x14ac:dyDescent="0.3">
      <c r="B3" s="465"/>
      <c r="C3" s="458"/>
      <c r="D3" s="458"/>
      <c r="E3" s="458"/>
      <c r="F3" s="458"/>
      <c r="G3" s="458"/>
      <c r="H3" s="458"/>
      <c r="I3" s="458"/>
      <c r="J3" s="458"/>
      <c r="K3" s="458"/>
      <c r="L3" s="458"/>
      <c r="M3" s="458"/>
      <c r="N3" s="458"/>
    </row>
    <row r="4" spans="2:14" ht="14.4" customHeight="1" x14ac:dyDescent="0.3">
      <c r="B4" s="889" t="s">
        <v>1740</v>
      </c>
      <c r="C4" s="458"/>
      <c r="D4" s="890" t="s">
        <v>1947</v>
      </c>
      <c r="E4" s="458"/>
      <c r="F4" s="892" t="s">
        <v>1948</v>
      </c>
      <c r="G4" s="892"/>
      <c r="H4" s="892"/>
      <c r="I4" s="458"/>
      <c r="J4" s="892" t="s">
        <v>1949</v>
      </c>
      <c r="K4" s="892"/>
      <c r="L4" s="892"/>
      <c r="M4" s="458"/>
      <c r="N4" s="889" t="s">
        <v>1950</v>
      </c>
    </row>
    <row r="5" spans="2:14" ht="15" thickBot="1" x14ac:dyDescent="0.35">
      <c r="B5" s="893"/>
      <c r="C5" s="458"/>
      <c r="D5" s="894"/>
      <c r="E5" s="458"/>
      <c r="F5" s="466" t="s">
        <v>1951</v>
      </c>
      <c r="G5" s="466" t="s">
        <v>1952</v>
      </c>
      <c r="H5" s="466" t="s">
        <v>1953</v>
      </c>
      <c r="I5" s="458"/>
      <c r="J5" s="466" t="s">
        <v>1951</v>
      </c>
      <c r="K5" s="466" t="s">
        <v>1952</v>
      </c>
      <c r="L5" s="466" t="s">
        <v>1953</v>
      </c>
      <c r="M5" s="458"/>
      <c r="N5" s="893"/>
    </row>
    <row r="6" spans="2:14" ht="15" thickTop="1" x14ac:dyDescent="0.3">
      <c r="B6" s="467" t="s">
        <v>1954</v>
      </c>
      <c r="C6" s="458"/>
      <c r="D6" s="467"/>
      <c r="E6" s="458"/>
      <c r="F6" s="469"/>
      <c r="G6" s="469"/>
      <c r="H6" s="469"/>
      <c r="I6" s="458"/>
      <c r="J6" s="469"/>
      <c r="K6" s="469"/>
      <c r="L6" s="469"/>
      <c r="M6" s="458"/>
      <c r="N6" s="469"/>
    </row>
    <row r="7" spans="2:14" x14ac:dyDescent="0.3">
      <c r="B7" s="475" t="s">
        <v>1898</v>
      </c>
      <c r="C7" s="476"/>
      <c r="D7" s="475" t="s">
        <v>1955</v>
      </c>
      <c r="E7" s="476"/>
      <c r="F7" s="475">
        <v>43014057</v>
      </c>
      <c r="G7" s="475">
        <v>0</v>
      </c>
      <c r="H7" s="475">
        <f t="shared" ref="H7:H15" si="0">F7+G7</f>
        <v>43014057</v>
      </c>
      <c r="I7" s="476"/>
      <c r="J7" s="475">
        <v>35348931</v>
      </c>
      <c r="K7" s="475">
        <v>0</v>
      </c>
      <c r="L7" s="475">
        <f t="shared" ref="L7:L15" si="1">J7+K7</f>
        <v>35348931</v>
      </c>
      <c r="M7" s="476"/>
      <c r="N7" s="475">
        <f t="shared" ref="N7:N15" si="2">H7-L7</f>
        <v>7665126</v>
      </c>
    </row>
    <row r="8" spans="2:14" x14ac:dyDescent="0.3">
      <c r="B8" s="475" t="s">
        <v>1900</v>
      </c>
      <c r="C8" s="476"/>
      <c r="D8" s="475" t="s">
        <v>1955</v>
      </c>
      <c r="E8" s="476"/>
      <c r="F8" s="475">
        <v>0</v>
      </c>
      <c r="G8" s="475">
        <v>0</v>
      </c>
      <c r="H8" s="475">
        <f t="shared" si="0"/>
        <v>0</v>
      </c>
      <c r="I8" s="476"/>
      <c r="J8" s="475">
        <v>4300353</v>
      </c>
      <c r="K8" s="475">
        <v>0</v>
      </c>
      <c r="L8" s="475">
        <f t="shared" si="1"/>
        <v>4300353</v>
      </c>
      <c r="M8" s="476"/>
      <c r="N8" s="475">
        <f t="shared" si="2"/>
        <v>-4300353</v>
      </c>
    </row>
    <row r="9" spans="2:14" x14ac:dyDescent="0.3">
      <c r="B9" s="475" t="s">
        <v>1914</v>
      </c>
      <c r="C9" s="476"/>
      <c r="D9" s="475" t="s">
        <v>1955</v>
      </c>
      <c r="E9" s="476"/>
      <c r="F9" s="475">
        <v>7156073</v>
      </c>
      <c r="G9" s="475">
        <v>0</v>
      </c>
      <c r="H9" s="475">
        <f t="shared" si="0"/>
        <v>7156073</v>
      </c>
      <c r="I9" s="476"/>
      <c r="J9" s="475"/>
      <c r="K9" s="475">
        <v>0</v>
      </c>
      <c r="L9" s="475">
        <f t="shared" si="1"/>
        <v>0</v>
      </c>
      <c r="M9" s="476"/>
      <c r="N9" s="475">
        <f t="shared" si="2"/>
        <v>7156073</v>
      </c>
    </row>
    <row r="10" spans="2:14" x14ac:dyDescent="0.3">
      <c r="B10" s="475" t="s">
        <v>1917</v>
      </c>
      <c r="C10" s="476"/>
      <c r="D10" s="475" t="s">
        <v>1955</v>
      </c>
      <c r="E10" s="476"/>
      <c r="F10" s="475">
        <v>1000000</v>
      </c>
      <c r="G10" s="475">
        <v>0</v>
      </c>
      <c r="H10" s="475">
        <f t="shared" si="0"/>
        <v>1000000</v>
      </c>
      <c r="I10" s="476"/>
      <c r="J10" s="475">
        <v>187000</v>
      </c>
      <c r="K10" s="475">
        <v>0</v>
      </c>
      <c r="L10" s="475">
        <f t="shared" si="1"/>
        <v>187000</v>
      </c>
      <c r="M10" s="476"/>
      <c r="N10" s="475">
        <f t="shared" si="2"/>
        <v>813000</v>
      </c>
    </row>
    <row r="11" spans="2:14" x14ac:dyDescent="0.3">
      <c r="B11" s="475" t="s">
        <v>1910</v>
      </c>
      <c r="C11" s="476"/>
      <c r="D11" s="475" t="s">
        <v>1955</v>
      </c>
      <c r="E11" s="476"/>
      <c r="F11" s="475">
        <v>3500000</v>
      </c>
      <c r="G11" s="475">
        <v>0</v>
      </c>
      <c r="H11" s="475">
        <f t="shared" si="0"/>
        <v>3500000</v>
      </c>
      <c r="I11" s="476"/>
      <c r="J11" s="475">
        <v>3500000</v>
      </c>
      <c r="K11" s="475">
        <v>0</v>
      </c>
      <c r="L11" s="475">
        <f t="shared" si="1"/>
        <v>3500000</v>
      </c>
      <c r="M11" s="476"/>
      <c r="N11" s="475">
        <f t="shared" si="2"/>
        <v>0</v>
      </c>
    </row>
    <row r="12" spans="2:14" x14ac:dyDescent="0.3">
      <c r="B12" s="475" t="s">
        <v>1925</v>
      </c>
      <c r="C12" s="476"/>
      <c r="D12" s="475" t="s">
        <v>1955</v>
      </c>
      <c r="E12" s="476"/>
      <c r="F12" s="475">
        <v>68000</v>
      </c>
      <c r="G12" s="475">
        <v>0</v>
      </c>
      <c r="H12" s="475">
        <f t="shared" si="0"/>
        <v>68000</v>
      </c>
      <c r="I12" s="476"/>
      <c r="J12" s="475"/>
      <c r="K12" s="475">
        <v>0</v>
      </c>
      <c r="L12" s="475">
        <f t="shared" si="1"/>
        <v>0</v>
      </c>
      <c r="M12" s="476"/>
      <c r="N12" s="475">
        <f t="shared" si="2"/>
        <v>68000</v>
      </c>
    </row>
    <row r="13" spans="2:14" x14ac:dyDescent="0.3">
      <c r="B13" s="475" t="s">
        <v>1904</v>
      </c>
      <c r="C13" s="476"/>
      <c r="D13" s="475" t="s">
        <v>1956</v>
      </c>
      <c r="E13" s="476"/>
      <c r="F13" s="475">
        <v>11716600</v>
      </c>
      <c r="G13" s="475">
        <v>0</v>
      </c>
      <c r="H13" s="475">
        <f t="shared" si="0"/>
        <v>11716600</v>
      </c>
      <c r="I13" s="476"/>
      <c r="J13" s="475">
        <v>11716600</v>
      </c>
      <c r="K13" s="475">
        <v>0</v>
      </c>
      <c r="L13" s="475">
        <f t="shared" si="1"/>
        <v>11716600</v>
      </c>
      <c r="M13" s="476"/>
      <c r="N13" s="475">
        <f t="shared" si="2"/>
        <v>0</v>
      </c>
    </row>
    <row r="14" spans="2:14" x14ac:dyDescent="0.3">
      <c r="B14" s="475" t="s">
        <v>1909</v>
      </c>
      <c r="C14" s="476"/>
      <c r="D14" s="475" t="s">
        <v>1957</v>
      </c>
      <c r="E14" s="476"/>
      <c r="F14" s="475">
        <v>0</v>
      </c>
      <c r="G14" s="475">
        <v>0</v>
      </c>
      <c r="H14" s="475">
        <f t="shared" si="0"/>
        <v>0</v>
      </c>
      <c r="I14" s="476"/>
      <c r="J14" s="475">
        <v>898580</v>
      </c>
      <c r="K14" s="475">
        <v>0</v>
      </c>
      <c r="L14" s="475">
        <f t="shared" si="1"/>
        <v>898580</v>
      </c>
      <c r="M14" s="476"/>
      <c r="N14" s="475">
        <f t="shared" si="2"/>
        <v>-898580</v>
      </c>
    </row>
    <row r="15" spans="2:14" x14ac:dyDescent="0.3">
      <c r="B15" s="475" t="s">
        <v>1923</v>
      </c>
      <c r="C15" s="476"/>
      <c r="D15" s="475" t="s">
        <v>1957</v>
      </c>
      <c r="E15" s="476"/>
      <c r="F15" s="475">
        <v>0</v>
      </c>
      <c r="G15" s="475">
        <v>0</v>
      </c>
      <c r="H15" s="475">
        <f t="shared" si="0"/>
        <v>0</v>
      </c>
      <c r="I15" s="476"/>
      <c r="J15" s="475">
        <v>122867</v>
      </c>
      <c r="K15" s="475">
        <v>0</v>
      </c>
      <c r="L15" s="475">
        <f t="shared" si="1"/>
        <v>122867</v>
      </c>
      <c r="M15" s="476"/>
      <c r="N15" s="475">
        <f t="shared" si="2"/>
        <v>-122867</v>
      </c>
    </row>
    <row r="16" spans="2:14" x14ac:dyDescent="0.3">
      <c r="B16" s="470" t="s">
        <v>1399</v>
      </c>
      <c r="C16" s="458"/>
      <c r="D16" s="470"/>
      <c r="E16" s="458"/>
      <c r="F16" s="471">
        <f>SUM(F7:F15)</f>
        <v>66454730</v>
      </c>
      <c r="G16" s="471">
        <f>SUM(G7:G15)</f>
        <v>0</v>
      </c>
      <c r="H16" s="471">
        <f>SUM(H7:H15)</f>
        <v>66454730</v>
      </c>
      <c r="I16" s="458"/>
      <c r="J16" s="471">
        <f>SUM(J7:J15)</f>
        <v>56074331</v>
      </c>
      <c r="K16" s="471">
        <f>SUM(K7:K15)</f>
        <v>0</v>
      </c>
      <c r="L16" s="471">
        <f>SUM(L7:L15)</f>
        <v>56074331</v>
      </c>
      <c r="M16" s="458"/>
      <c r="N16" s="471">
        <f>SUM(N7:N15)</f>
        <v>10380399</v>
      </c>
    </row>
  </sheetData>
  <mergeCells count="5">
    <mergeCell ref="B4:B5"/>
    <mergeCell ref="D4:D5"/>
    <mergeCell ref="F4:H4"/>
    <mergeCell ref="J4:L4"/>
    <mergeCell ref="N4:N5"/>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70185-98DB-410A-8A2A-2708B24EC018}">
  <dimension ref="B2:N19"/>
  <sheetViews>
    <sheetView showGridLines="0" zoomScale="70" zoomScaleNormal="70" workbookViewId="0">
      <selection activeCell="R14" sqref="R14"/>
    </sheetView>
  </sheetViews>
  <sheetFormatPr baseColWidth="10" defaultColWidth="11.44140625" defaultRowHeight="14.4" x14ac:dyDescent="0.3"/>
  <cols>
    <col min="2" max="2" width="47" bestFit="1" customWidth="1"/>
    <col min="3" max="3" width="0.5546875" customWidth="1"/>
    <col min="5" max="5" width="0.5546875" customWidth="1"/>
    <col min="6" max="6" width="17" bestFit="1" customWidth="1"/>
    <col min="9" max="9" width="0.5546875" customWidth="1"/>
    <col min="13" max="13" width="0.5546875" customWidth="1"/>
  </cols>
  <sheetData>
    <row r="2" spans="2:14" ht="24" x14ac:dyDescent="0.3">
      <c r="B2" s="457" t="s">
        <v>1945</v>
      </c>
      <c r="C2" s="458"/>
      <c r="D2" s="458"/>
      <c r="E2" s="458"/>
      <c r="F2" s="459" t="s">
        <v>54</v>
      </c>
      <c r="G2" s="459" t="s">
        <v>55</v>
      </c>
      <c r="H2" s="458"/>
      <c r="I2" s="458"/>
      <c r="J2" s="458"/>
      <c r="K2" s="457" t="s">
        <v>1946</v>
      </c>
      <c r="L2" s="460">
        <v>2021</v>
      </c>
      <c r="M2" s="458"/>
      <c r="N2" s="461">
        <v>586.96199999999999</v>
      </c>
    </row>
    <row r="3" spans="2:14" x14ac:dyDescent="0.3">
      <c r="B3" s="465"/>
      <c r="C3" s="458"/>
      <c r="D3" s="458"/>
      <c r="E3" s="458"/>
      <c r="F3" s="458"/>
      <c r="G3" s="458"/>
      <c r="H3" s="458"/>
      <c r="I3" s="458"/>
      <c r="J3" s="458"/>
      <c r="K3" s="458"/>
      <c r="L3" s="458"/>
      <c r="M3" s="458"/>
      <c r="N3" s="458"/>
    </row>
    <row r="4" spans="2:14" ht="14.4" customHeight="1" x14ac:dyDescent="0.3">
      <c r="B4" s="889" t="s">
        <v>1740</v>
      </c>
      <c r="C4" s="458"/>
      <c r="D4" s="890" t="s">
        <v>1947</v>
      </c>
      <c r="E4" s="458"/>
      <c r="F4" s="892" t="s">
        <v>1948</v>
      </c>
      <c r="G4" s="892"/>
      <c r="H4" s="892"/>
      <c r="I4" s="458"/>
      <c r="J4" s="892" t="s">
        <v>1949</v>
      </c>
      <c r="K4" s="892"/>
      <c r="L4" s="892"/>
      <c r="M4" s="458"/>
      <c r="N4" s="889" t="s">
        <v>1950</v>
      </c>
    </row>
    <row r="5" spans="2:14" ht="15" thickBot="1" x14ac:dyDescent="0.35">
      <c r="B5" s="893"/>
      <c r="C5" s="458"/>
      <c r="D5" s="894"/>
      <c r="E5" s="458"/>
      <c r="F5" s="466" t="s">
        <v>1951</v>
      </c>
      <c r="G5" s="466" t="s">
        <v>1952</v>
      </c>
      <c r="H5" s="466" t="s">
        <v>1953</v>
      </c>
      <c r="I5" s="458"/>
      <c r="J5" s="466" t="s">
        <v>1951</v>
      </c>
      <c r="K5" s="466" t="s">
        <v>1952</v>
      </c>
      <c r="L5" s="466" t="s">
        <v>1953</v>
      </c>
      <c r="M5" s="458"/>
      <c r="N5" s="893"/>
    </row>
    <row r="6" spans="2:14" ht="15" thickTop="1" x14ac:dyDescent="0.3">
      <c r="B6" s="467" t="s">
        <v>1954</v>
      </c>
      <c r="C6" s="458"/>
      <c r="D6" s="467"/>
      <c r="E6" s="458" t="s">
        <v>1080</v>
      </c>
      <c r="F6" s="469"/>
      <c r="G6" s="469"/>
      <c r="H6" s="469"/>
      <c r="I6" s="458"/>
      <c r="J6" s="469"/>
      <c r="K6" s="469"/>
      <c r="L6" s="469"/>
      <c r="M6" s="458"/>
      <c r="N6" s="469"/>
    </row>
    <row r="7" spans="2:14" x14ac:dyDescent="0.3">
      <c r="B7" s="475" t="s">
        <v>1898</v>
      </c>
      <c r="C7" s="476"/>
      <c r="D7" s="475" t="s">
        <v>1955</v>
      </c>
      <c r="E7" s="476" t="s">
        <v>1080</v>
      </c>
      <c r="F7" s="475">
        <v>13542228</v>
      </c>
      <c r="G7" s="475">
        <v>0</v>
      </c>
      <c r="H7" s="475">
        <f t="shared" ref="H7:H18" si="0">F7+G7</f>
        <v>13542228</v>
      </c>
      <c r="I7" s="476"/>
      <c r="J7" s="475">
        <v>8841003</v>
      </c>
      <c r="K7" s="475">
        <v>0</v>
      </c>
      <c r="L7" s="475">
        <f t="shared" ref="L7:L18" si="1">J7+K7</f>
        <v>8841003</v>
      </c>
      <c r="M7" s="476"/>
      <c r="N7" s="475">
        <f t="shared" ref="N7:N18" si="2">H7-L7</f>
        <v>4701225</v>
      </c>
    </row>
    <row r="8" spans="2:14" x14ac:dyDescent="0.3">
      <c r="B8" s="475" t="s">
        <v>1900</v>
      </c>
      <c r="C8" s="476"/>
      <c r="D8" s="475" t="s">
        <v>1955</v>
      </c>
      <c r="E8" s="476" t="s">
        <v>1080</v>
      </c>
      <c r="F8" s="475">
        <v>2107291</v>
      </c>
      <c r="G8" s="475">
        <v>0</v>
      </c>
      <c r="H8" s="475">
        <f t="shared" si="0"/>
        <v>2107291</v>
      </c>
      <c r="I8" s="476"/>
      <c r="J8" s="475">
        <v>6547290</v>
      </c>
      <c r="K8" s="475">
        <v>0</v>
      </c>
      <c r="L8" s="475">
        <f t="shared" si="1"/>
        <v>6547290</v>
      </c>
      <c r="M8" s="476"/>
      <c r="N8" s="475">
        <f t="shared" si="2"/>
        <v>-4439999</v>
      </c>
    </row>
    <row r="9" spans="2:14" x14ac:dyDescent="0.3">
      <c r="B9" s="475" t="s">
        <v>1912</v>
      </c>
      <c r="C9" s="476"/>
      <c r="D9" s="475" t="s">
        <v>1955</v>
      </c>
      <c r="E9" s="476" t="s">
        <v>1080</v>
      </c>
      <c r="F9" s="475"/>
      <c r="G9" s="475">
        <v>0</v>
      </c>
      <c r="H9" s="475">
        <f t="shared" si="0"/>
        <v>0</v>
      </c>
      <c r="I9" s="476"/>
      <c r="J9" s="475">
        <v>1818000</v>
      </c>
      <c r="K9" s="475">
        <v>0</v>
      </c>
      <c r="L9" s="475">
        <f t="shared" si="1"/>
        <v>1818000</v>
      </c>
      <c r="M9" s="476"/>
      <c r="N9" s="475">
        <f t="shared" si="2"/>
        <v>-1818000</v>
      </c>
    </row>
    <row r="10" spans="2:14" x14ac:dyDescent="0.3">
      <c r="B10" s="475" t="s">
        <v>1919</v>
      </c>
      <c r="C10" s="476"/>
      <c r="D10" s="475" t="s">
        <v>1955</v>
      </c>
      <c r="E10" s="476" t="s">
        <v>1080</v>
      </c>
      <c r="F10" s="475">
        <v>90900</v>
      </c>
      <c r="G10" s="475">
        <v>0</v>
      </c>
      <c r="H10" s="475">
        <f t="shared" si="0"/>
        <v>90900</v>
      </c>
      <c r="I10" s="476"/>
      <c r="J10" s="475">
        <v>90900</v>
      </c>
      <c r="K10" s="475">
        <v>0</v>
      </c>
      <c r="L10" s="475">
        <f t="shared" si="1"/>
        <v>90900</v>
      </c>
      <c r="M10" s="476"/>
      <c r="N10" s="475">
        <f t="shared" si="2"/>
        <v>0</v>
      </c>
    </row>
    <row r="11" spans="2:14" x14ac:dyDescent="0.3">
      <c r="B11" s="475" t="s">
        <v>1917</v>
      </c>
      <c r="C11" s="476"/>
      <c r="D11" s="475" t="s">
        <v>1955</v>
      </c>
      <c r="E11" s="476" t="s">
        <v>1080</v>
      </c>
      <c r="F11" s="475"/>
      <c r="G11" s="475">
        <v>0</v>
      </c>
      <c r="H11" s="475">
        <f t="shared" si="0"/>
        <v>0</v>
      </c>
      <c r="I11" s="476"/>
      <c r="J11" s="475">
        <v>129000</v>
      </c>
      <c r="K11" s="475">
        <v>0</v>
      </c>
      <c r="L11" s="475">
        <f t="shared" si="1"/>
        <v>129000</v>
      </c>
      <c r="M11" s="476"/>
      <c r="N11" s="475">
        <f t="shared" si="2"/>
        <v>-129000</v>
      </c>
    </row>
    <row r="12" spans="2:14" x14ac:dyDescent="0.3">
      <c r="B12" s="475" t="s">
        <v>1910</v>
      </c>
      <c r="C12" s="476"/>
      <c r="D12" s="475" t="s">
        <v>1955</v>
      </c>
      <c r="E12" s="476" t="s">
        <v>1080</v>
      </c>
      <c r="F12" s="475">
        <v>1050000</v>
      </c>
      <c r="G12" s="475">
        <v>0</v>
      </c>
      <c r="H12" s="475">
        <f t="shared" si="0"/>
        <v>1050000</v>
      </c>
      <c r="I12" s="476"/>
      <c r="J12" s="475"/>
      <c r="K12" s="475">
        <v>0</v>
      </c>
      <c r="L12" s="475">
        <f t="shared" si="1"/>
        <v>0</v>
      </c>
      <c r="M12" s="476"/>
      <c r="N12" s="475">
        <f t="shared" si="2"/>
        <v>1050000</v>
      </c>
    </row>
    <row r="13" spans="2:14" x14ac:dyDescent="0.3">
      <c r="B13" s="475" t="s">
        <v>1958</v>
      </c>
      <c r="C13" s="476"/>
      <c r="D13" s="475" t="s">
        <v>1955</v>
      </c>
      <c r="E13" s="476" t="s">
        <v>1080</v>
      </c>
      <c r="F13" s="475">
        <v>1000000</v>
      </c>
      <c r="G13" s="475">
        <v>0</v>
      </c>
      <c r="H13" s="475">
        <f t="shared" si="0"/>
        <v>1000000</v>
      </c>
      <c r="I13" s="476"/>
      <c r="J13" s="475"/>
      <c r="K13" s="475">
        <v>0</v>
      </c>
      <c r="L13" s="475">
        <f t="shared" si="1"/>
        <v>0</v>
      </c>
      <c r="M13" s="476"/>
      <c r="N13" s="475">
        <f t="shared" si="2"/>
        <v>1000000</v>
      </c>
    </row>
    <row r="14" spans="2:14" x14ac:dyDescent="0.3">
      <c r="B14" s="475" t="s">
        <v>1970</v>
      </c>
      <c r="C14" s="476"/>
      <c r="D14" s="475" t="s">
        <v>1955</v>
      </c>
      <c r="E14" s="476" t="s">
        <v>1080</v>
      </c>
      <c r="F14" s="475">
        <v>1394800</v>
      </c>
      <c r="G14" s="475">
        <v>0</v>
      </c>
      <c r="H14" s="475">
        <f t="shared" si="0"/>
        <v>1394800</v>
      </c>
      <c r="I14" s="476"/>
      <c r="J14" s="475"/>
      <c r="K14" s="475">
        <v>0</v>
      </c>
      <c r="L14" s="475">
        <f t="shared" si="1"/>
        <v>0</v>
      </c>
      <c r="M14" s="476"/>
      <c r="N14" s="475">
        <f t="shared" si="2"/>
        <v>1394800</v>
      </c>
    </row>
    <row r="15" spans="2:14" x14ac:dyDescent="0.3">
      <c r="B15" s="475" t="s">
        <v>1904</v>
      </c>
      <c r="C15" s="476"/>
      <c r="D15" s="475" t="s">
        <v>1956</v>
      </c>
      <c r="E15" s="476" t="s">
        <v>1080</v>
      </c>
      <c r="F15" s="475">
        <v>12482500</v>
      </c>
      <c r="G15" s="475">
        <v>0</v>
      </c>
      <c r="H15" s="475">
        <f t="shared" si="0"/>
        <v>12482500</v>
      </c>
      <c r="I15" s="476"/>
      <c r="J15" s="475">
        <v>12482500</v>
      </c>
      <c r="K15" s="475"/>
      <c r="L15" s="475">
        <f t="shared" si="1"/>
        <v>12482500</v>
      </c>
      <c r="M15" s="476"/>
      <c r="N15" s="475">
        <f t="shared" si="2"/>
        <v>0</v>
      </c>
    </row>
    <row r="16" spans="2:14" x14ac:dyDescent="0.3">
      <c r="B16" s="475" t="s">
        <v>1909</v>
      </c>
      <c r="C16" s="476"/>
      <c r="D16" s="475" t="s">
        <v>1957</v>
      </c>
      <c r="E16" s="476" t="s">
        <v>1080</v>
      </c>
      <c r="F16" s="475"/>
      <c r="G16" s="475">
        <v>0</v>
      </c>
      <c r="H16" s="475">
        <f t="shared" si="0"/>
        <v>0</v>
      </c>
      <c r="I16" s="476"/>
      <c r="J16" s="475">
        <v>1134840</v>
      </c>
      <c r="K16" s="475">
        <v>0</v>
      </c>
      <c r="L16" s="475">
        <f t="shared" si="1"/>
        <v>1134840</v>
      </c>
      <c r="M16" s="476"/>
      <c r="N16" s="475">
        <f t="shared" si="2"/>
        <v>-1134840</v>
      </c>
    </row>
    <row r="17" spans="2:14" x14ac:dyDescent="0.3">
      <c r="B17" s="475" t="s">
        <v>1923</v>
      </c>
      <c r="C17" s="476"/>
      <c r="D17" s="475" t="s">
        <v>1957</v>
      </c>
      <c r="E17" s="476"/>
      <c r="F17" s="475">
        <v>0</v>
      </c>
      <c r="G17" s="475">
        <v>0</v>
      </c>
      <c r="H17" s="475">
        <f t="shared" si="0"/>
        <v>0</v>
      </c>
      <c r="I17" s="476"/>
      <c r="J17" s="475">
        <v>1140515</v>
      </c>
      <c r="K17" s="475">
        <v>0</v>
      </c>
      <c r="L17" s="475">
        <f t="shared" si="1"/>
        <v>1140515</v>
      </c>
      <c r="M17" s="476"/>
      <c r="N17" s="475">
        <f t="shared" si="2"/>
        <v>-1140515</v>
      </c>
    </row>
    <row r="18" spans="2:14" x14ac:dyDescent="0.3">
      <c r="B18" s="475" t="s">
        <v>1921</v>
      </c>
      <c r="C18" s="476"/>
      <c r="D18" s="475" t="s">
        <v>1957</v>
      </c>
      <c r="E18" s="476"/>
      <c r="F18" s="475">
        <v>0</v>
      </c>
      <c r="G18" s="475">
        <v>0</v>
      </c>
      <c r="H18" s="475">
        <f t="shared" si="0"/>
        <v>0</v>
      </c>
      <c r="I18" s="476"/>
      <c r="J18" s="475">
        <v>283710</v>
      </c>
      <c r="K18" s="475">
        <v>0</v>
      </c>
      <c r="L18" s="475">
        <f t="shared" si="1"/>
        <v>283710</v>
      </c>
      <c r="M18" s="476"/>
      <c r="N18" s="475">
        <f t="shared" si="2"/>
        <v>-283710</v>
      </c>
    </row>
    <row r="19" spans="2:14" x14ac:dyDescent="0.3">
      <c r="B19" s="470" t="s">
        <v>1399</v>
      </c>
      <c r="C19" s="458"/>
      <c r="D19" s="470"/>
      <c r="E19" s="458"/>
      <c r="F19" s="471">
        <f>SUM(F7:F18)</f>
        <v>31667719</v>
      </c>
      <c r="G19" s="471">
        <f>SUM(G7:G18)</f>
        <v>0</v>
      </c>
      <c r="H19" s="471">
        <f>SUM(H7:H18)</f>
        <v>31667719</v>
      </c>
      <c r="I19" s="458"/>
      <c r="J19" s="471">
        <f>SUM(J7:J18)</f>
        <v>32467758</v>
      </c>
      <c r="K19" s="471">
        <f>SUM(K7:K18)</f>
        <v>0</v>
      </c>
      <c r="L19" s="471">
        <f>SUM(L7:L18)</f>
        <v>32467758</v>
      </c>
      <c r="M19" s="458"/>
      <c r="N19" s="471">
        <f>SUM(N7:N18)</f>
        <v>-800039</v>
      </c>
    </row>
  </sheetData>
  <mergeCells count="5">
    <mergeCell ref="B4:B5"/>
    <mergeCell ref="D4:D5"/>
    <mergeCell ref="F4:H4"/>
    <mergeCell ref="J4:L4"/>
    <mergeCell ref="N4:N5"/>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55A15-5706-41AA-83EC-15EC4C412531}">
  <dimension ref="B3:N16"/>
  <sheetViews>
    <sheetView showGridLines="0" zoomScale="85" zoomScaleNormal="85" workbookViewId="0">
      <selection activeCell="P11" sqref="A1:XFD1048576"/>
    </sheetView>
  </sheetViews>
  <sheetFormatPr baseColWidth="10" defaultRowHeight="14.4" x14ac:dyDescent="0.3"/>
  <cols>
    <col min="2" max="2" width="31.88671875" customWidth="1"/>
    <col min="3" max="3" width="1.21875" customWidth="1"/>
    <col min="5" max="5" width="1.33203125" customWidth="1"/>
    <col min="9" max="9" width="1.5546875" customWidth="1"/>
    <col min="13" max="13" width="0.88671875" customWidth="1"/>
    <col min="14" max="14" width="12" bestFit="1" customWidth="1"/>
  </cols>
  <sheetData>
    <row r="3" spans="2:14" x14ac:dyDescent="0.3">
      <c r="B3" s="457" t="s">
        <v>1945</v>
      </c>
      <c r="C3" s="458"/>
      <c r="D3" s="458"/>
      <c r="E3" s="458"/>
      <c r="F3" s="459" t="s">
        <v>48</v>
      </c>
      <c r="G3" s="459"/>
      <c r="H3" s="458"/>
      <c r="I3" s="458"/>
      <c r="J3" s="458"/>
      <c r="K3" s="457" t="s">
        <v>1946</v>
      </c>
      <c r="L3" s="460">
        <v>2021</v>
      </c>
      <c r="M3" s="458"/>
      <c r="N3" s="461">
        <v>586.96199999999999</v>
      </c>
    </row>
    <row r="4" spans="2:14" x14ac:dyDescent="0.3">
      <c r="B4" s="465"/>
      <c r="C4" s="458"/>
      <c r="D4" s="458"/>
      <c r="E4" s="458"/>
      <c r="F4" s="458"/>
      <c r="G4" s="458"/>
      <c r="H4" s="458"/>
      <c r="I4" s="458"/>
      <c r="J4" s="458"/>
      <c r="K4" s="458"/>
      <c r="L4" s="458"/>
      <c r="M4" s="458"/>
      <c r="N4" s="458"/>
    </row>
    <row r="5" spans="2:14" x14ac:dyDescent="0.3">
      <c r="B5" s="889" t="s">
        <v>1740</v>
      </c>
      <c r="C5" s="458"/>
      <c r="D5" s="890" t="s">
        <v>1947</v>
      </c>
      <c r="E5" s="458"/>
      <c r="F5" s="892" t="s">
        <v>1948</v>
      </c>
      <c r="G5" s="892"/>
      <c r="H5" s="892"/>
      <c r="I5" s="458"/>
      <c r="J5" s="892" t="s">
        <v>1949</v>
      </c>
      <c r="K5" s="892"/>
      <c r="L5" s="892"/>
      <c r="M5" s="458"/>
      <c r="N5" s="889" t="s">
        <v>1950</v>
      </c>
    </row>
    <row r="6" spans="2:14" ht="15" thickBot="1" x14ac:dyDescent="0.35">
      <c r="B6" s="893"/>
      <c r="C6" s="458"/>
      <c r="D6" s="894"/>
      <c r="E6" s="458"/>
      <c r="F6" s="466" t="s">
        <v>1951</v>
      </c>
      <c r="G6" s="466" t="s">
        <v>1952</v>
      </c>
      <c r="H6" s="466" t="s">
        <v>1953</v>
      </c>
      <c r="I6" s="458"/>
      <c r="J6" s="466" t="s">
        <v>1951</v>
      </c>
      <c r="K6" s="466" t="s">
        <v>1952</v>
      </c>
      <c r="L6" s="466" t="s">
        <v>1953</v>
      </c>
      <c r="M6" s="458"/>
      <c r="N6" s="893"/>
    </row>
    <row r="7" spans="2:14" ht="15" thickTop="1" x14ac:dyDescent="0.3">
      <c r="B7" s="467" t="s">
        <v>1954</v>
      </c>
      <c r="C7" s="458"/>
      <c r="D7" s="467"/>
      <c r="E7" s="458" t="s">
        <v>1080</v>
      </c>
      <c r="F7" s="469"/>
      <c r="G7" s="469"/>
      <c r="H7" s="469"/>
      <c r="I7" s="458"/>
      <c r="J7" s="469"/>
      <c r="K7" s="469"/>
      <c r="L7" s="469"/>
      <c r="M7" s="458"/>
      <c r="N7" s="469"/>
    </row>
    <row r="8" spans="2:14" x14ac:dyDescent="0.3">
      <c r="B8" s="475" t="s">
        <v>1898</v>
      </c>
      <c r="C8" s="476"/>
      <c r="D8" s="475" t="s">
        <v>1955</v>
      </c>
      <c r="E8" s="476" t="s">
        <v>1080</v>
      </c>
      <c r="F8" s="475">
        <v>49701736</v>
      </c>
      <c r="G8" s="475">
        <v>0</v>
      </c>
      <c r="H8" s="475">
        <f t="shared" ref="H8:H15" si="0">F8+G8</f>
        <v>49701736</v>
      </c>
      <c r="I8" s="476"/>
      <c r="J8" s="475">
        <v>52379546.990000002</v>
      </c>
      <c r="K8" s="475">
        <v>0</v>
      </c>
      <c r="L8" s="475">
        <f t="shared" ref="L8:L15" si="1">J8+K8</f>
        <v>52379546.990000002</v>
      </c>
      <c r="M8" s="476"/>
      <c r="N8" s="475">
        <f t="shared" ref="N8:N15" si="2">H8-L8</f>
        <v>-2677810.9900000021</v>
      </c>
    </row>
    <row r="9" spans="2:14" x14ac:dyDescent="0.3">
      <c r="B9" s="475" t="s">
        <v>1914</v>
      </c>
      <c r="C9" s="476"/>
      <c r="D9" s="475" t="s">
        <v>1955</v>
      </c>
      <c r="E9" s="476" t="s">
        <v>1080</v>
      </c>
      <c r="F9" s="475">
        <v>30486297</v>
      </c>
      <c r="G9" s="475">
        <v>0</v>
      </c>
      <c r="H9" s="475">
        <f t="shared" si="0"/>
        <v>30486297</v>
      </c>
      <c r="I9" s="476"/>
      <c r="J9" s="475"/>
      <c r="K9" s="475">
        <v>0</v>
      </c>
      <c r="L9" s="475">
        <f t="shared" si="1"/>
        <v>0</v>
      </c>
      <c r="M9" s="476"/>
      <c r="N9" s="475">
        <f t="shared" si="2"/>
        <v>30486297</v>
      </c>
    </row>
    <row r="10" spans="2:14" x14ac:dyDescent="0.3">
      <c r="B10" s="475" t="s">
        <v>1925</v>
      </c>
      <c r="C10" s="476"/>
      <c r="D10" s="475" t="s">
        <v>1955</v>
      </c>
      <c r="E10" s="476" t="s">
        <v>1080</v>
      </c>
      <c r="F10" s="475">
        <v>85000</v>
      </c>
      <c r="G10" s="475">
        <v>0</v>
      </c>
      <c r="H10" s="475">
        <f t="shared" si="0"/>
        <v>85000</v>
      </c>
      <c r="I10" s="476"/>
      <c r="J10" s="475"/>
      <c r="K10" s="475">
        <v>0</v>
      </c>
      <c r="L10" s="475">
        <f t="shared" si="1"/>
        <v>0</v>
      </c>
      <c r="M10" s="476"/>
      <c r="N10" s="475">
        <f t="shared" si="2"/>
        <v>85000</v>
      </c>
    </row>
    <row r="11" spans="2:14" x14ac:dyDescent="0.3">
      <c r="B11" s="475" t="s">
        <v>1927</v>
      </c>
      <c r="C11" s="476"/>
      <c r="D11" s="475" t="s">
        <v>1955</v>
      </c>
      <c r="E11" s="476" t="s">
        <v>1080</v>
      </c>
      <c r="F11" s="475">
        <v>193848271</v>
      </c>
      <c r="G11" s="475">
        <v>0</v>
      </c>
      <c r="H11" s="475">
        <f t="shared" si="0"/>
        <v>193848271</v>
      </c>
      <c r="I11" s="476"/>
      <c r="J11" s="475">
        <v>39987635</v>
      </c>
      <c r="K11" s="475">
        <v>0</v>
      </c>
      <c r="L11" s="475">
        <f t="shared" si="1"/>
        <v>39987635</v>
      </c>
      <c r="M11" s="476"/>
      <c r="N11" s="475">
        <f t="shared" si="2"/>
        <v>153860636</v>
      </c>
    </row>
    <row r="12" spans="2:14" x14ac:dyDescent="0.3">
      <c r="B12" s="475" t="s">
        <v>1904</v>
      </c>
      <c r="C12" s="476"/>
      <c r="D12" s="475" t="s">
        <v>1956</v>
      </c>
      <c r="E12" s="476" t="s">
        <v>1080</v>
      </c>
      <c r="F12" s="475">
        <v>36975000</v>
      </c>
      <c r="G12" s="475">
        <v>0</v>
      </c>
      <c r="H12" s="475">
        <f t="shared" si="0"/>
        <v>36975000</v>
      </c>
      <c r="I12" s="476"/>
      <c r="J12" s="475">
        <v>88140546</v>
      </c>
      <c r="K12" s="475"/>
      <c r="L12" s="475">
        <f t="shared" si="1"/>
        <v>88140546</v>
      </c>
      <c r="M12" s="476"/>
      <c r="N12" s="475">
        <f t="shared" si="2"/>
        <v>-51165546</v>
      </c>
    </row>
    <row r="13" spans="2:14" x14ac:dyDescent="0.3">
      <c r="B13" s="475" t="s">
        <v>1909</v>
      </c>
      <c r="C13" s="476"/>
      <c r="D13" s="475" t="s">
        <v>1957</v>
      </c>
      <c r="E13" s="476" t="s">
        <v>1080</v>
      </c>
      <c r="F13" s="475">
        <v>177863287</v>
      </c>
      <c r="G13" s="475">
        <v>0</v>
      </c>
      <c r="H13" s="475">
        <f t="shared" si="0"/>
        <v>177863287</v>
      </c>
      <c r="I13" s="476"/>
      <c r="J13" s="475">
        <v>435152807</v>
      </c>
      <c r="K13" s="475">
        <v>0</v>
      </c>
      <c r="L13" s="475">
        <f t="shared" si="1"/>
        <v>435152807</v>
      </c>
      <c r="M13" s="476"/>
      <c r="N13" s="475">
        <f t="shared" si="2"/>
        <v>-257289520</v>
      </c>
    </row>
    <row r="14" spans="2:14" x14ac:dyDescent="0.3">
      <c r="B14" s="475" t="s">
        <v>1929</v>
      </c>
      <c r="C14" s="476"/>
      <c r="D14" s="475" t="s">
        <v>1957</v>
      </c>
      <c r="E14" s="476"/>
      <c r="F14" s="475">
        <v>0</v>
      </c>
      <c r="G14" s="475">
        <v>0</v>
      </c>
      <c r="H14" s="475">
        <f t="shared" si="0"/>
        <v>0</v>
      </c>
      <c r="I14" s="476"/>
      <c r="J14" s="475">
        <v>3629783</v>
      </c>
      <c r="K14" s="475">
        <v>0</v>
      </c>
      <c r="L14" s="475">
        <f t="shared" si="1"/>
        <v>3629783</v>
      </c>
      <c r="M14" s="476"/>
      <c r="N14" s="475">
        <f t="shared" si="2"/>
        <v>-3629783</v>
      </c>
    </row>
    <row r="15" spans="2:14" x14ac:dyDescent="0.3">
      <c r="B15" s="475" t="s">
        <v>1907</v>
      </c>
      <c r="C15" s="476"/>
      <c r="D15" s="475" t="s">
        <v>1957</v>
      </c>
      <c r="E15" s="476"/>
      <c r="F15" s="475">
        <v>0</v>
      </c>
      <c r="G15" s="475">
        <v>0</v>
      </c>
      <c r="H15" s="475">
        <f t="shared" si="0"/>
        <v>0</v>
      </c>
      <c r="I15" s="476"/>
      <c r="J15" s="475">
        <v>188156455</v>
      </c>
      <c r="K15" s="475">
        <v>0</v>
      </c>
      <c r="L15" s="475">
        <f t="shared" si="1"/>
        <v>188156455</v>
      </c>
      <c r="M15" s="476"/>
      <c r="N15" s="475">
        <f t="shared" si="2"/>
        <v>-188156455</v>
      </c>
    </row>
    <row r="16" spans="2:14" x14ac:dyDescent="0.3">
      <c r="B16" s="470" t="s">
        <v>1399</v>
      </c>
      <c r="C16" s="458"/>
      <c r="D16" s="470"/>
      <c r="E16" s="458"/>
      <c r="F16" s="471">
        <f>SUM(F8:F15)</f>
        <v>488959591</v>
      </c>
      <c r="G16" s="471">
        <f>SUM(G8:G15)</f>
        <v>0</v>
      </c>
      <c r="H16" s="471">
        <f>SUM(H8:H15)</f>
        <v>488959591</v>
      </c>
      <c r="I16" s="458"/>
      <c r="J16" s="471">
        <f>SUM(J8:J15)</f>
        <v>807446772.99000001</v>
      </c>
      <c r="K16" s="471">
        <f>SUM(K8:K15)</f>
        <v>0</v>
      </c>
      <c r="L16" s="471">
        <f>SUM(L8:L15)</f>
        <v>807446772.99000001</v>
      </c>
      <c r="M16" s="458"/>
      <c r="N16" s="471">
        <f>SUM(N8:N15)</f>
        <v>-318487181.99000001</v>
      </c>
    </row>
  </sheetData>
  <mergeCells count="5">
    <mergeCell ref="D5:D6"/>
    <mergeCell ref="F5:H5"/>
    <mergeCell ref="J5:L5"/>
    <mergeCell ref="N5:N6"/>
    <mergeCell ref="B5:B6"/>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A58FA-A627-4928-B1FA-A75B294690D0}">
  <dimension ref="B3:N17"/>
  <sheetViews>
    <sheetView showGridLines="0" zoomScale="85" zoomScaleNormal="85" workbookViewId="0">
      <selection activeCell="J8" sqref="J8:J16"/>
    </sheetView>
  </sheetViews>
  <sheetFormatPr baseColWidth="10" defaultRowHeight="14.4" x14ac:dyDescent="0.3"/>
  <cols>
    <col min="2" max="2" width="31.88671875" customWidth="1"/>
    <col min="3" max="3" width="1.21875" customWidth="1"/>
    <col min="5" max="5" width="1.33203125" customWidth="1"/>
    <col min="9" max="9" width="1.5546875" customWidth="1"/>
    <col min="13" max="13" width="0.88671875" customWidth="1"/>
    <col min="14" max="14" width="12" bestFit="1" customWidth="1"/>
  </cols>
  <sheetData>
    <row r="3" spans="2:14" x14ac:dyDescent="0.3">
      <c r="B3" s="457" t="s">
        <v>1945</v>
      </c>
      <c r="C3" s="458"/>
      <c r="D3" s="458"/>
      <c r="E3" s="458"/>
      <c r="F3" s="459" t="s">
        <v>2541</v>
      </c>
      <c r="G3" s="459"/>
      <c r="H3" s="458"/>
      <c r="I3" s="458"/>
      <c r="J3" s="458"/>
      <c r="K3" s="457" t="s">
        <v>1946</v>
      </c>
      <c r="L3" s="460">
        <v>2021</v>
      </c>
      <c r="M3" s="458"/>
      <c r="N3" s="461">
        <v>586.96199999999999</v>
      </c>
    </row>
    <row r="4" spans="2:14" x14ac:dyDescent="0.3">
      <c r="B4" s="465"/>
      <c r="C4" s="458"/>
      <c r="D4" s="458"/>
      <c r="E4" s="458"/>
      <c r="F4" s="458"/>
      <c r="G4" s="458"/>
      <c r="H4" s="458"/>
      <c r="I4" s="458"/>
      <c r="J4" s="458"/>
      <c r="K4" s="458"/>
      <c r="L4" s="458"/>
      <c r="M4" s="458"/>
      <c r="N4" s="458"/>
    </row>
    <row r="5" spans="2:14" x14ac:dyDescent="0.3">
      <c r="B5" s="889" t="s">
        <v>1740</v>
      </c>
      <c r="C5" s="458"/>
      <c r="D5" s="890" t="s">
        <v>1947</v>
      </c>
      <c r="E5" s="458"/>
      <c r="F5" s="892" t="s">
        <v>1948</v>
      </c>
      <c r="G5" s="892"/>
      <c r="H5" s="892"/>
      <c r="I5" s="458"/>
      <c r="J5" s="892" t="s">
        <v>1949</v>
      </c>
      <c r="K5" s="892"/>
      <c r="L5" s="892"/>
      <c r="M5" s="458"/>
      <c r="N5" s="889" t="s">
        <v>1950</v>
      </c>
    </row>
    <row r="6" spans="2:14" ht="15" thickBot="1" x14ac:dyDescent="0.35">
      <c r="B6" s="893"/>
      <c r="C6" s="458"/>
      <c r="D6" s="894"/>
      <c r="E6" s="458"/>
      <c r="F6" s="466" t="s">
        <v>1951</v>
      </c>
      <c r="G6" s="466" t="s">
        <v>1952</v>
      </c>
      <c r="H6" s="466" t="s">
        <v>1953</v>
      </c>
      <c r="I6" s="458"/>
      <c r="J6" s="466" t="s">
        <v>1951</v>
      </c>
      <c r="K6" s="466" t="s">
        <v>1952</v>
      </c>
      <c r="L6" s="466" t="s">
        <v>1953</v>
      </c>
      <c r="M6" s="458"/>
      <c r="N6" s="893"/>
    </row>
    <row r="7" spans="2:14" ht="15" thickTop="1" x14ac:dyDescent="0.3">
      <c r="B7" s="467" t="s">
        <v>1954</v>
      </c>
      <c r="C7" s="458"/>
      <c r="D7" s="467"/>
      <c r="E7" s="458" t="s">
        <v>1080</v>
      </c>
      <c r="F7" s="469"/>
      <c r="G7" s="469"/>
      <c r="H7" s="469"/>
      <c r="I7" s="458"/>
      <c r="J7" s="469"/>
      <c r="K7" s="469"/>
      <c r="L7" s="469"/>
      <c r="M7" s="458"/>
      <c r="N7" s="469"/>
    </row>
    <row r="8" spans="2:14" x14ac:dyDescent="0.3">
      <c r="B8" s="475" t="s">
        <v>1898</v>
      </c>
      <c r="C8" s="476"/>
      <c r="D8" s="475" t="s">
        <v>1955</v>
      </c>
      <c r="E8" s="476" t="s">
        <v>1080</v>
      </c>
      <c r="F8" s="475">
        <v>3580014</v>
      </c>
      <c r="G8" s="475">
        <v>0</v>
      </c>
      <c r="H8" s="475">
        <f t="shared" ref="H8:H16" si="0">F8+G8</f>
        <v>3580014</v>
      </c>
      <c r="I8" s="476"/>
      <c r="J8" s="475">
        <v>3512067</v>
      </c>
      <c r="K8" s="475">
        <v>0</v>
      </c>
      <c r="L8" s="475">
        <f>J8+K8</f>
        <v>3512067</v>
      </c>
      <c r="M8" s="476"/>
      <c r="N8" s="475">
        <f t="shared" ref="N8:N16" si="1">H8-L8</f>
        <v>67947</v>
      </c>
    </row>
    <row r="9" spans="2:14" x14ac:dyDescent="0.3">
      <c r="B9" s="475" t="s">
        <v>1900</v>
      </c>
      <c r="C9" s="476"/>
      <c r="D9" s="475" t="s">
        <v>1955</v>
      </c>
      <c r="E9" s="476" t="s">
        <v>1080</v>
      </c>
      <c r="F9" s="475">
        <v>1392885</v>
      </c>
      <c r="G9" s="475">
        <v>0</v>
      </c>
      <c r="H9" s="475">
        <f t="shared" si="0"/>
        <v>1392885</v>
      </c>
      <c r="I9" s="476"/>
      <c r="J9" s="475">
        <v>1392842</v>
      </c>
      <c r="K9" s="475">
        <v>0</v>
      </c>
      <c r="L9" s="475">
        <f>J9+K9</f>
        <v>1392842</v>
      </c>
      <c r="M9" s="476"/>
      <c r="N9" s="475">
        <f t="shared" si="1"/>
        <v>43</v>
      </c>
    </row>
    <row r="10" spans="2:14" x14ac:dyDescent="0.3">
      <c r="B10" s="475" t="s">
        <v>1917</v>
      </c>
      <c r="C10" s="476"/>
      <c r="D10" s="475" t="s">
        <v>1955</v>
      </c>
      <c r="E10" s="476" t="s">
        <v>1080</v>
      </c>
      <c r="F10" s="475">
        <v>559000</v>
      </c>
      <c r="G10" s="475">
        <v>0</v>
      </c>
      <c r="H10" s="475">
        <f t="shared" si="0"/>
        <v>559000</v>
      </c>
      <c r="I10" s="476"/>
      <c r="J10" s="475">
        <v>59000</v>
      </c>
      <c r="K10" s="475">
        <v>0</v>
      </c>
      <c r="L10" s="475">
        <f>J10+K10</f>
        <v>59000</v>
      </c>
      <c r="M10" s="476"/>
      <c r="N10" s="475">
        <f t="shared" si="1"/>
        <v>500000</v>
      </c>
    </row>
    <row r="11" spans="2:14" x14ac:dyDescent="0.3">
      <c r="B11" s="475" t="s">
        <v>1910</v>
      </c>
      <c r="C11" s="476"/>
      <c r="D11" s="475" t="s">
        <v>1955</v>
      </c>
      <c r="E11" s="476" t="s">
        <v>1080</v>
      </c>
      <c r="F11" s="475">
        <v>1400000</v>
      </c>
      <c r="G11" s="475">
        <v>0</v>
      </c>
      <c r="H11" s="475">
        <f t="shared" si="0"/>
        <v>1400000</v>
      </c>
      <c r="I11" s="476"/>
      <c r="J11" s="475">
        <v>1400000</v>
      </c>
      <c r="K11" s="475">
        <v>0</v>
      </c>
      <c r="L11" s="475">
        <f>J11+K11</f>
        <v>1400000</v>
      </c>
      <c r="M11" s="476"/>
      <c r="N11" s="475">
        <f t="shared" si="1"/>
        <v>0</v>
      </c>
    </row>
    <row r="12" spans="2:14" x14ac:dyDescent="0.3">
      <c r="B12" s="475" t="s">
        <v>1925</v>
      </c>
      <c r="C12" s="476"/>
      <c r="D12" s="475" t="s">
        <v>1955</v>
      </c>
      <c r="E12" s="476" t="s">
        <v>1080</v>
      </c>
      <c r="F12" s="475">
        <v>10000</v>
      </c>
      <c r="G12" s="475">
        <v>0</v>
      </c>
      <c r="H12" s="475">
        <f t="shared" si="0"/>
        <v>10000</v>
      </c>
      <c r="I12" s="476"/>
      <c r="J12" s="475">
        <v>0</v>
      </c>
      <c r="K12" s="475"/>
      <c r="L12" s="475">
        <f>J12+K12</f>
        <v>0</v>
      </c>
      <c r="M12" s="476"/>
      <c r="N12" s="475">
        <f t="shared" si="1"/>
        <v>10000</v>
      </c>
    </row>
    <row r="13" spans="2:14" x14ac:dyDescent="0.3">
      <c r="B13" s="475" t="s">
        <v>1916</v>
      </c>
      <c r="C13" s="476"/>
      <c r="D13" s="475" t="s">
        <v>1955</v>
      </c>
      <c r="E13" s="476"/>
      <c r="F13" s="475">
        <v>500000</v>
      </c>
      <c r="G13" s="475"/>
      <c r="H13" s="475">
        <f t="shared" si="0"/>
        <v>500000</v>
      </c>
      <c r="I13" s="476"/>
      <c r="J13" s="475">
        <v>0</v>
      </c>
      <c r="K13" s="475"/>
      <c r="L13" s="475"/>
      <c r="M13" s="476"/>
      <c r="N13" s="475">
        <f t="shared" si="1"/>
        <v>500000</v>
      </c>
    </row>
    <row r="14" spans="2:14" x14ac:dyDescent="0.3">
      <c r="B14" s="475" t="s">
        <v>1970</v>
      </c>
      <c r="C14" s="476"/>
      <c r="D14" s="475" t="s">
        <v>1955</v>
      </c>
      <c r="E14" s="476" t="s">
        <v>1080</v>
      </c>
      <c r="F14" s="475">
        <v>600253</v>
      </c>
      <c r="G14" s="475">
        <v>0</v>
      </c>
      <c r="H14" s="475">
        <f t="shared" si="0"/>
        <v>600253</v>
      </c>
      <c r="I14" s="476"/>
      <c r="J14" s="475">
        <v>0</v>
      </c>
      <c r="K14" s="475">
        <v>0</v>
      </c>
      <c r="L14" s="475">
        <f>J14+K14</f>
        <v>0</v>
      </c>
      <c r="M14" s="476"/>
      <c r="N14" s="475">
        <f t="shared" si="1"/>
        <v>600253</v>
      </c>
    </row>
    <row r="15" spans="2:14" x14ac:dyDescent="0.3">
      <c r="B15" s="475" t="s">
        <v>1904</v>
      </c>
      <c r="C15" s="476"/>
      <c r="D15" s="475" t="s">
        <v>1956</v>
      </c>
      <c r="E15" s="476"/>
      <c r="F15" s="475">
        <v>6592000</v>
      </c>
      <c r="G15" s="475">
        <v>0</v>
      </c>
      <c r="H15" s="475">
        <f t="shared" si="0"/>
        <v>6592000</v>
      </c>
      <c r="I15" s="476"/>
      <c r="J15" s="475">
        <v>0</v>
      </c>
      <c r="K15" s="475">
        <v>0</v>
      </c>
      <c r="L15" s="475">
        <f>J15+K15</f>
        <v>0</v>
      </c>
      <c r="M15" s="476"/>
      <c r="N15" s="475">
        <f t="shared" si="1"/>
        <v>6592000</v>
      </c>
    </row>
    <row r="16" spans="2:14" x14ac:dyDescent="0.3">
      <c r="B16" s="475" t="s">
        <v>2711</v>
      </c>
      <c r="C16" s="476"/>
      <c r="D16" s="475" t="s">
        <v>1957</v>
      </c>
      <c r="E16" s="476"/>
      <c r="F16" s="475">
        <v>1320151</v>
      </c>
      <c r="G16" s="475">
        <v>0</v>
      </c>
      <c r="H16" s="475">
        <f t="shared" si="0"/>
        <v>1320151</v>
      </c>
      <c r="I16" s="476"/>
      <c r="J16" s="475">
        <v>0</v>
      </c>
      <c r="K16" s="475">
        <v>0</v>
      </c>
      <c r="L16" s="475">
        <f>J16+K16</f>
        <v>0</v>
      </c>
      <c r="M16" s="476"/>
      <c r="N16" s="475">
        <f t="shared" si="1"/>
        <v>1320151</v>
      </c>
    </row>
    <row r="17" spans="2:14" x14ac:dyDescent="0.3">
      <c r="B17" s="470" t="s">
        <v>1399</v>
      </c>
      <c r="C17" s="458"/>
      <c r="D17" s="470"/>
      <c r="E17" s="458"/>
      <c r="F17" s="471">
        <f>SUM(F8:F16)</f>
        <v>15954303</v>
      </c>
      <c r="G17" s="471">
        <f>SUM(G8:G16)</f>
        <v>0</v>
      </c>
      <c r="H17" s="471">
        <f>SUM(H8:H16)</f>
        <v>15954303</v>
      </c>
      <c r="I17" s="458"/>
      <c r="J17" s="471">
        <f>SUM(J8:J16)</f>
        <v>6363909</v>
      </c>
      <c r="K17" s="471">
        <f>SUM(K8:K16)</f>
        <v>0</v>
      </c>
      <c r="L17" s="471">
        <f>SUM(L8:L16)</f>
        <v>6363909</v>
      </c>
      <c r="M17" s="458"/>
      <c r="N17" s="471">
        <f>SUM(N8:N16)</f>
        <v>9590394</v>
      </c>
    </row>
  </sheetData>
  <mergeCells count="5">
    <mergeCell ref="B5:B6"/>
    <mergeCell ref="D5:D6"/>
    <mergeCell ref="F5:H5"/>
    <mergeCell ref="J5:L5"/>
    <mergeCell ref="N5:N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8"/>
  <sheetViews>
    <sheetView topLeftCell="A17" zoomScale="70" zoomScaleNormal="70" workbookViewId="0">
      <selection activeCell="H36" sqref="H36"/>
    </sheetView>
  </sheetViews>
  <sheetFormatPr baseColWidth="10" defaultColWidth="11.5546875" defaultRowHeight="14.4" x14ac:dyDescent="0.3"/>
  <cols>
    <col min="1" max="1" width="11.5546875" style="1" customWidth="1"/>
    <col min="2" max="2" width="6.6640625" style="1" customWidth="1"/>
    <col min="3" max="3" width="62.33203125" style="1" bestFit="1" customWidth="1"/>
    <col min="4" max="4" width="15.109375" style="1" customWidth="1"/>
    <col min="5" max="5" width="14.33203125" style="1" customWidth="1"/>
    <col min="6" max="6" width="20.33203125" style="1" customWidth="1"/>
    <col min="7" max="7" width="17.109375" style="1" customWidth="1"/>
    <col min="8" max="8" width="20.6640625" style="1" customWidth="1"/>
    <col min="9" max="9" width="13.6640625" style="2" customWidth="1"/>
    <col min="10" max="16384" width="11.5546875" style="1"/>
  </cols>
  <sheetData>
    <row r="1" spans="2:10" ht="16.2" x14ac:dyDescent="0.3">
      <c r="B1" s="379" t="s">
        <v>271</v>
      </c>
      <c r="C1" s="9"/>
      <c r="D1" s="9"/>
      <c r="E1" s="9"/>
      <c r="F1" s="9"/>
      <c r="G1" s="9"/>
      <c r="H1" s="9"/>
      <c r="I1" s="15"/>
      <c r="J1" s="15"/>
    </row>
    <row r="2" spans="2:10" x14ac:dyDescent="0.3">
      <c r="B2" s="9"/>
      <c r="C2" s="9"/>
      <c r="D2" s="9"/>
      <c r="E2" s="9"/>
      <c r="F2" s="9"/>
      <c r="G2" s="9"/>
      <c r="H2" s="9"/>
      <c r="I2" s="15"/>
      <c r="J2" s="15"/>
    </row>
    <row r="3" spans="2:10" x14ac:dyDescent="0.3">
      <c r="B3" s="16" t="s">
        <v>272</v>
      </c>
      <c r="C3" s="9"/>
      <c r="D3" s="9"/>
      <c r="E3" s="760" t="s">
        <v>273</v>
      </c>
      <c r="F3" s="760"/>
      <c r="G3" s="760"/>
      <c r="H3" s="760"/>
      <c r="I3" s="760"/>
      <c r="J3" s="17"/>
    </row>
    <row r="4" spans="2:10" ht="39.6" x14ac:dyDescent="0.3">
      <c r="B4" s="5" t="s">
        <v>4</v>
      </c>
      <c r="C4" s="5" t="s">
        <v>5</v>
      </c>
      <c r="D4" s="6" t="s">
        <v>274</v>
      </c>
      <c r="E4" s="6" t="s">
        <v>275</v>
      </c>
      <c r="F4" s="6" t="s">
        <v>276</v>
      </c>
      <c r="G4" s="6" t="s">
        <v>277</v>
      </c>
      <c r="H4" s="6" t="s">
        <v>278</v>
      </c>
      <c r="I4" s="6" t="s">
        <v>279</v>
      </c>
    </row>
    <row r="5" spans="2:10" x14ac:dyDescent="0.3">
      <c r="B5" s="744" t="s">
        <v>10</v>
      </c>
      <c r="C5" s="744"/>
      <c r="D5" s="746"/>
      <c r="E5" s="746"/>
      <c r="F5" s="381"/>
      <c r="G5" s="381"/>
      <c r="H5" s="381"/>
      <c r="I5" s="405"/>
    </row>
    <row r="6" spans="2:10" x14ac:dyDescent="0.3">
      <c r="B6" s="360">
        <v>1</v>
      </c>
      <c r="C6" s="361" t="s">
        <v>11</v>
      </c>
      <c r="D6" s="444" t="s">
        <v>193</v>
      </c>
      <c r="E6" s="444" t="s">
        <v>193</v>
      </c>
      <c r="F6" s="444" t="s">
        <v>193</v>
      </c>
      <c r="G6" s="444" t="s">
        <v>193</v>
      </c>
      <c r="H6" s="444" t="s">
        <v>193</v>
      </c>
      <c r="I6" s="444" t="s">
        <v>282</v>
      </c>
    </row>
    <row r="7" spans="2:10" x14ac:dyDescent="0.3">
      <c r="B7" s="360">
        <v>2</v>
      </c>
      <c r="C7" s="361" t="s">
        <v>14</v>
      </c>
      <c r="D7" s="444" t="s">
        <v>193</v>
      </c>
      <c r="E7" s="444" t="s">
        <v>193</v>
      </c>
      <c r="F7" s="444" t="s">
        <v>193</v>
      </c>
      <c r="G7" s="448" t="s">
        <v>181</v>
      </c>
      <c r="H7" s="448" t="s">
        <v>181</v>
      </c>
      <c r="I7" s="444" t="s">
        <v>282</v>
      </c>
    </row>
    <row r="8" spans="2:10" x14ac:dyDescent="0.3">
      <c r="B8" s="360">
        <v>3</v>
      </c>
      <c r="C8" s="361" t="s">
        <v>17</v>
      </c>
      <c r="D8" s="444" t="s">
        <v>193</v>
      </c>
      <c r="E8" s="444" t="s">
        <v>193</v>
      </c>
      <c r="F8" s="444" t="s">
        <v>193</v>
      </c>
      <c r="G8" s="450" t="s">
        <v>181</v>
      </c>
      <c r="H8" s="450" t="s">
        <v>181</v>
      </c>
      <c r="I8" s="444" t="s">
        <v>282</v>
      </c>
    </row>
    <row r="9" spans="2:10" x14ac:dyDescent="0.3">
      <c r="B9" s="360">
        <v>4</v>
      </c>
      <c r="C9" s="361" t="s">
        <v>20</v>
      </c>
      <c r="D9" s="444" t="s">
        <v>193</v>
      </c>
      <c r="E9" s="444" t="s">
        <v>193</v>
      </c>
      <c r="F9" s="444" t="s">
        <v>193</v>
      </c>
      <c r="G9" s="448" t="s">
        <v>181</v>
      </c>
      <c r="H9" s="448" t="s">
        <v>181</v>
      </c>
      <c r="I9" s="444" t="s">
        <v>282</v>
      </c>
    </row>
    <row r="10" spans="2:10" x14ac:dyDescent="0.3">
      <c r="B10" s="360">
        <v>5</v>
      </c>
      <c r="C10" s="361" t="s">
        <v>24</v>
      </c>
      <c r="D10" s="444" t="s">
        <v>193</v>
      </c>
      <c r="E10" s="444" t="s">
        <v>193</v>
      </c>
      <c r="F10" s="444" t="s">
        <v>193</v>
      </c>
      <c r="G10" s="448" t="s">
        <v>181</v>
      </c>
      <c r="H10" s="448" t="s">
        <v>181</v>
      </c>
      <c r="I10" s="444" t="s">
        <v>282</v>
      </c>
    </row>
    <row r="11" spans="2:10" x14ac:dyDescent="0.3">
      <c r="B11" s="360">
        <v>6</v>
      </c>
      <c r="C11" s="361" t="s">
        <v>27</v>
      </c>
      <c r="D11" s="444" t="s">
        <v>193</v>
      </c>
      <c r="E11" s="450" t="s">
        <v>181</v>
      </c>
      <c r="F11" s="450" t="s">
        <v>181</v>
      </c>
      <c r="G11" s="450" t="s">
        <v>181</v>
      </c>
      <c r="H11" s="450" t="s">
        <v>181</v>
      </c>
      <c r="I11" s="450" t="s">
        <v>280</v>
      </c>
    </row>
    <row r="12" spans="2:10" x14ac:dyDescent="0.3">
      <c r="B12" s="360">
        <v>7</v>
      </c>
      <c r="C12" s="361" t="s">
        <v>30</v>
      </c>
      <c r="D12" s="444" t="s">
        <v>193</v>
      </c>
      <c r="E12" s="448" t="s">
        <v>181</v>
      </c>
      <c r="F12" s="448" t="s">
        <v>181</v>
      </c>
      <c r="G12" s="448" t="s">
        <v>181</v>
      </c>
      <c r="H12" s="448" t="s">
        <v>181</v>
      </c>
      <c r="I12" s="450" t="s">
        <v>280</v>
      </c>
    </row>
    <row r="13" spans="2:10" x14ac:dyDescent="0.3">
      <c r="B13" s="360">
        <v>8</v>
      </c>
      <c r="C13" s="361" t="s">
        <v>34</v>
      </c>
      <c r="D13" s="444" t="s">
        <v>193</v>
      </c>
      <c r="E13" s="450" t="s">
        <v>181</v>
      </c>
      <c r="F13" s="450" t="s">
        <v>181</v>
      </c>
      <c r="G13" s="450" t="s">
        <v>181</v>
      </c>
      <c r="H13" s="450" t="s">
        <v>181</v>
      </c>
      <c r="I13" s="450" t="s">
        <v>280</v>
      </c>
    </row>
    <row r="14" spans="2:10" x14ac:dyDescent="0.3">
      <c r="B14" s="360">
        <v>9</v>
      </c>
      <c r="C14" s="361" t="s">
        <v>37</v>
      </c>
      <c r="D14" s="444" t="s">
        <v>193</v>
      </c>
      <c r="E14" s="444" t="s">
        <v>193</v>
      </c>
      <c r="F14" s="444" t="s">
        <v>193</v>
      </c>
      <c r="G14" s="450" t="s">
        <v>181</v>
      </c>
      <c r="H14" s="450" t="s">
        <v>181</v>
      </c>
      <c r="I14" s="444" t="s">
        <v>282</v>
      </c>
    </row>
    <row r="15" spans="2:10" x14ac:dyDescent="0.3">
      <c r="B15" s="360">
        <v>10</v>
      </c>
      <c r="C15" s="361" t="s">
        <v>40</v>
      </c>
      <c r="D15" s="444" t="s">
        <v>193</v>
      </c>
      <c r="E15" s="450" t="s">
        <v>181</v>
      </c>
      <c r="F15" s="450" t="s">
        <v>181</v>
      </c>
      <c r="G15" s="450" t="s">
        <v>181</v>
      </c>
      <c r="H15" s="450" t="s">
        <v>181</v>
      </c>
      <c r="I15" s="450" t="s">
        <v>280</v>
      </c>
    </row>
    <row r="16" spans="2:10" x14ac:dyDescent="0.3">
      <c r="B16" s="360">
        <v>11</v>
      </c>
      <c r="C16" s="361" t="s">
        <v>43</v>
      </c>
      <c r="D16" s="444" t="s">
        <v>193</v>
      </c>
      <c r="E16" s="444" t="s">
        <v>193</v>
      </c>
      <c r="F16" s="647" t="s">
        <v>182</v>
      </c>
      <c r="G16" s="647" t="s">
        <v>182</v>
      </c>
      <c r="H16" s="647" t="s">
        <v>182</v>
      </c>
      <c r="I16" s="444" t="s">
        <v>282</v>
      </c>
    </row>
    <row r="17" spans="2:9" x14ac:dyDescent="0.3">
      <c r="B17" s="360">
        <v>12</v>
      </c>
      <c r="C17" s="361" t="s">
        <v>46</v>
      </c>
      <c r="D17" s="448" t="s">
        <v>181</v>
      </c>
      <c r="E17" s="448" t="s">
        <v>181</v>
      </c>
      <c r="F17" s="448" t="s">
        <v>181</v>
      </c>
      <c r="G17" s="448" t="s">
        <v>181</v>
      </c>
      <c r="H17" s="448" t="s">
        <v>181</v>
      </c>
      <c r="I17" s="402" t="s">
        <v>281</v>
      </c>
    </row>
    <row r="18" spans="2:9" x14ac:dyDescent="0.3">
      <c r="B18" s="745" t="s">
        <v>47</v>
      </c>
      <c r="C18" s="745"/>
      <c r="D18" s="752"/>
      <c r="E18" s="752"/>
      <c r="F18" s="382"/>
      <c r="G18" s="382"/>
      <c r="H18" s="382"/>
      <c r="I18" s="406"/>
    </row>
    <row r="19" spans="2:9" x14ac:dyDescent="0.3">
      <c r="B19" s="7">
        <v>1</v>
      </c>
      <c r="C19" s="8" t="s">
        <v>48</v>
      </c>
      <c r="D19" s="445" t="s">
        <v>193</v>
      </c>
      <c r="E19" s="445" t="s">
        <v>193</v>
      </c>
      <c r="F19" s="448" t="s">
        <v>181</v>
      </c>
      <c r="G19" s="448" t="s">
        <v>181</v>
      </c>
      <c r="H19" s="448" t="s">
        <v>181</v>
      </c>
      <c r="I19" s="450" t="s">
        <v>280</v>
      </c>
    </row>
    <row r="20" spans="2:9" x14ac:dyDescent="0.3">
      <c r="B20" s="7">
        <v>2</v>
      </c>
      <c r="C20" s="8" t="s">
        <v>51</v>
      </c>
      <c r="D20" s="445" t="s">
        <v>193</v>
      </c>
      <c r="E20" s="445" t="s">
        <v>193</v>
      </c>
      <c r="F20" s="647" t="s">
        <v>182</v>
      </c>
      <c r="G20" s="647" t="s">
        <v>182</v>
      </c>
      <c r="H20" s="647" t="s">
        <v>182</v>
      </c>
      <c r="I20" s="445" t="s">
        <v>282</v>
      </c>
    </row>
    <row r="21" spans="2:9" x14ac:dyDescent="0.3">
      <c r="B21" s="7">
        <v>3</v>
      </c>
      <c r="C21" s="8" t="s">
        <v>54</v>
      </c>
      <c r="D21" s="445" t="s">
        <v>193</v>
      </c>
      <c r="E21" s="445" t="s">
        <v>193</v>
      </c>
      <c r="F21" s="647" t="s">
        <v>182</v>
      </c>
      <c r="G21" s="647" t="s">
        <v>182</v>
      </c>
      <c r="H21" s="647" t="s">
        <v>182</v>
      </c>
      <c r="I21" s="445" t="s">
        <v>282</v>
      </c>
    </row>
    <row r="22" spans="2:9" x14ac:dyDescent="0.3">
      <c r="B22" s="7">
        <v>4</v>
      </c>
      <c r="C22" s="8" t="s">
        <v>2541</v>
      </c>
      <c r="D22" s="445" t="s">
        <v>193</v>
      </c>
      <c r="E22" s="445" t="s">
        <v>193</v>
      </c>
      <c r="F22" s="445" t="s">
        <v>193</v>
      </c>
      <c r="G22" s="647" t="s">
        <v>182</v>
      </c>
      <c r="H22" s="647" t="s">
        <v>182</v>
      </c>
      <c r="I22" s="445" t="s">
        <v>282</v>
      </c>
    </row>
    <row r="23" spans="2:9" x14ac:dyDescent="0.3">
      <c r="B23" s="745" t="s">
        <v>57</v>
      </c>
      <c r="C23" s="745"/>
      <c r="D23" s="752"/>
      <c r="E23" s="752"/>
      <c r="F23" s="382"/>
      <c r="G23" s="382"/>
      <c r="H23" s="382"/>
      <c r="I23" s="406"/>
    </row>
    <row r="24" spans="2:9" x14ac:dyDescent="0.3">
      <c r="B24" s="7">
        <v>1</v>
      </c>
      <c r="C24" s="8" t="s">
        <v>58</v>
      </c>
      <c r="D24" s="446" t="s">
        <v>193</v>
      </c>
      <c r="E24" s="446" t="s">
        <v>193</v>
      </c>
      <c r="F24" s="446" t="s">
        <v>193</v>
      </c>
      <c r="G24" s="449" t="s">
        <v>181</v>
      </c>
      <c r="H24" s="449" t="s">
        <v>181</v>
      </c>
      <c r="I24" s="445" t="s">
        <v>282</v>
      </c>
    </row>
    <row r="25" spans="2:9" x14ac:dyDescent="0.3">
      <c r="B25" s="7">
        <v>2</v>
      </c>
      <c r="C25" s="8" t="s">
        <v>61</v>
      </c>
      <c r="D25" s="448" t="s">
        <v>181</v>
      </c>
      <c r="E25" s="448" t="s">
        <v>181</v>
      </c>
      <c r="F25" s="448" t="s">
        <v>181</v>
      </c>
      <c r="G25" s="448" t="s">
        <v>181</v>
      </c>
      <c r="H25" s="448" t="s">
        <v>181</v>
      </c>
      <c r="I25" s="402" t="s">
        <v>281</v>
      </c>
    </row>
    <row r="26" spans="2:9" x14ac:dyDescent="0.3">
      <c r="B26" s="7">
        <v>3</v>
      </c>
      <c r="C26" s="8" t="s">
        <v>64</v>
      </c>
      <c r="D26" s="446" t="s">
        <v>193</v>
      </c>
      <c r="E26" s="446" t="s">
        <v>193</v>
      </c>
      <c r="F26" s="446" t="s">
        <v>193</v>
      </c>
      <c r="G26" s="448" t="s">
        <v>181</v>
      </c>
      <c r="H26" s="448" t="s">
        <v>181</v>
      </c>
      <c r="I26" s="445" t="s">
        <v>282</v>
      </c>
    </row>
    <row r="27" spans="2:9" x14ac:dyDescent="0.3">
      <c r="B27" s="7">
        <v>4</v>
      </c>
      <c r="C27" s="8" t="s">
        <v>66</v>
      </c>
      <c r="D27" s="448" t="s">
        <v>181</v>
      </c>
      <c r="E27" s="448" t="s">
        <v>181</v>
      </c>
      <c r="F27" s="448" t="s">
        <v>181</v>
      </c>
      <c r="G27" s="448" t="s">
        <v>181</v>
      </c>
      <c r="H27" s="448" t="s">
        <v>181</v>
      </c>
      <c r="I27" s="402" t="s">
        <v>281</v>
      </c>
    </row>
    <row r="28" spans="2:9" x14ac:dyDescent="0.3">
      <c r="B28" s="7">
        <v>5</v>
      </c>
      <c r="C28" s="8" t="s">
        <v>69</v>
      </c>
      <c r="D28" s="448" t="s">
        <v>181</v>
      </c>
      <c r="E28" s="448" t="s">
        <v>181</v>
      </c>
      <c r="F28" s="448" t="s">
        <v>181</v>
      </c>
      <c r="G28" s="448" t="s">
        <v>181</v>
      </c>
      <c r="H28" s="448" t="s">
        <v>181</v>
      </c>
      <c r="I28" s="402" t="s">
        <v>281</v>
      </c>
    </row>
    <row r="29" spans="2:9" x14ac:dyDescent="0.3">
      <c r="B29" s="7">
        <v>6</v>
      </c>
      <c r="C29" s="8" t="s">
        <v>72</v>
      </c>
      <c r="D29" s="448" t="s">
        <v>181</v>
      </c>
      <c r="E29" s="448" t="s">
        <v>181</v>
      </c>
      <c r="F29" s="448" t="s">
        <v>181</v>
      </c>
      <c r="G29" s="448" t="s">
        <v>181</v>
      </c>
      <c r="H29" s="448" t="s">
        <v>181</v>
      </c>
      <c r="I29" s="402" t="s">
        <v>281</v>
      </c>
    </row>
    <row r="30" spans="2:9" x14ac:dyDescent="0.3">
      <c r="B30" s="7">
        <v>7</v>
      </c>
      <c r="C30" s="8" t="s">
        <v>73</v>
      </c>
      <c r="D30" s="448" t="s">
        <v>181</v>
      </c>
      <c r="E30" s="448" t="s">
        <v>181</v>
      </c>
      <c r="F30" s="448" t="s">
        <v>181</v>
      </c>
      <c r="G30" s="448" t="s">
        <v>181</v>
      </c>
      <c r="H30" s="448" t="s">
        <v>181</v>
      </c>
      <c r="I30" s="402" t="s">
        <v>281</v>
      </c>
    </row>
    <row r="31" spans="2:9" x14ac:dyDescent="0.3">
      <c r="B31" s="7">
        <v>8</v>
      </c>
      <c r="C31" s="8" t="s">
        <v>74</v>
      </c>
      <c r="D31" s="448" t="s">
        <v>181</v>
      </c>
      <c r="E31" s="448" t="s">
        <v>181</v>
      </c>
      <c r="F31" s="448" t="s">
        <v>181</v>
      </c>
      <c r="G31" s="448" t="s">
        <v>181</v>
      </c>
      <c r="H31" s="448" t="s">
        <v>181</v>
      </c>
      <c r="I31" s="402" t="s">
        <v>281</v>
      </c>
    </row>
    <row r="32" spans="2:9" x14ac:dyDescent="0.3">
      <c r="B32" s="403">
        <v>9</v>
      </c>
      <c r="C32" s="404" t="s">
        <v>77</v>
      </c>
      <c r="D32" s="447" t="s">
        <v>193</v>
      </c>
      <c r="E32" s="451" t="s">
        <v>181</v>
      </c>
      <c r="F32" s="451" t="s">
        <v>181</v>
      </c>
      <c r="G32" s="451" t="s">
        <v>181</v>
      </c>
      <c r="H32" s="451" t="s">
        <v>181</v>
      </c>
      <c r="I32" s="452" t="s">
        <v>280</v>
      </c>
    </row>
    <row r="33" spans="2:10" x14ac:dyDescent="0.3">
      <c r="B33" s="761" t="s">
        <v>279</v>
      </c>
      <c r="C33" s="761"/>
      <c r="D33" s="761"/>
      <c r="E33" s="761"/>
      <c r="F33" s="761"/>
      <c r="G33" s="761"/>
      <c r="H33" s="761"/>
      <c r="I33" s="944" t="s">
        <v>282</v>
      </c>
    </row>
    <row r="34" spans="2:10" x14ac:dyDescent="0.3">
      <c r="B34" s="9"/>
      <c r="C34" s="9"/>
      <c r="D34" s="9"/>
      <c r="E34" s="9"/>
      <c r="F34" s="9"/>
      <c r="G34" s="9"/>
      <c r="H34" s="9"/>
      <c r="I34" s="15"/>
      <c r="J34" s="15"/>
    </row>
    <row r="35" spans="2:10" x14ac:dyDescent="0.3">
      <c r="B35" s="16" t="s">
        <v>283</v>
      </c>
      <c r="C35" s="9"/>
      <c r="D35" s="9"/>
      <c r="E35" s="760" t="s">
        <v>273</v>
      </c>
      <c r="F35" s="760"/>
      <c r="G35" s="760"/>
      <c r="H35" s="9"/>
      <c r="I35" s="15"/>
      <c r="J35" s="15"/>
    </row>
    <row r="36" spans="2:10" ht="52.8" x14ac:dyDescent="0.3">
      <c r="B36" s="5" t="s">
        <v>4</v>
      </c>
      <c r="C36" s="5" t="s">
        <v>2732</v>
      </c>
      <c r="D36" s="6" t="s">
        <v>274</v>
      </c>
      <c r="E36" s="6" t="s">
        <v>284</v>
      </c>
      <c r="F36" s="6" t="s">
        <v>285</v>
      </c>
      <c r="G36" s="18" t="s">
        <v>279</v>
      </c>
      <c r="H36" s="9"/>
      <c r="I36" s="15"/>
    </row>
    <row r="37" spans="2:10" ht="14.4" customHeight="1" x14ac:dyDescent="0.3">
      <c r="B37" s="353" t="s">
        <v>2731</v>
      </c>
      <c r="C37" s="353"/>
      <c r="D37" s="353"/>
      <c r="E37" s="353"/>
      <c r="F37" s="353"/>
      <c r="G37" s="353"/>
      <c r="H37" s="9"/>
      <c r="I37" s="15"/>
    </row>
    <row r="38" spans="2:10" x14ac:dyDescent="0.3">
      <c r="B38" s="19">
        <v>1</v>
      </c>
      <c r="C38" s="20" t="s">
        <v>286</v>
      </c>
      <c r="D38" s="445" t="s">
        <v>193</v>
      </c>
      <c r="E38" s="445" t="s">
        <v>193</v>
      </c>
      <c r="F38" s="448" t="s">
        <v>181</v>
      </c>
      <c r="G38" s="448" t="s">
        <v>287</v>
      </c>
      <c r="H38" s="9"/>
      <c r="I38" s="15"/>
    </row>
    <row r="39" spans="2:10" x14ac:dyDescent="0.3">
      <c r="B39" s="19">
        <v>2</v>
      </c>
      <c r="C39" s="20" t="s">
        <v>288</v>
      </c>
      <c r="D39" s="445" t="s">
        <v>193</v>
      </c>
      <c r="E39" s="445" t="s">
        <v>193</v>
      </c>
      <c r="F39" s="445" t="s">
        <v>193</v>
      </c>
      <c r="G39" s="445" t="s">
        <v>282</v>
      </c>
      <c r="H39" s="9"/>
      <c r="I39" s="15"/>
    </row>
    <row r="40" spans="2:10" x14ac:dyDescent="0.3">
      <c r="B40" s="19">
        <v>3</v>
      </c>
      <c r="C40" s="20" t="s">
        <v>289</v>
      </c>
      <c r="D40" s="445" t="s">
        <v>193</v>
      </c>
      <c r="E40" s="445" t="s">
        <v>193</v>
      </c>
      <c r="F40" s="445" t="s">
        <v>193</v>
      </c>
      <c r="G40" s="445" t="s">
        <v>282</v>
      </c>
      <c r="H40" s="9"/>
      <c r="I40" s="15"/>
    </row>
    <row r="41" spans="2:10" x14ac:dyDescent="0.3">
      <c r="B41" s="19">
        <v>4</v>
      </c>
      <c r="C41" s="20" t="s">
        <v>290</v>
      </c>
      <c r="D41" s="445" t="s">
        <v>193</v>
      </c>
      <c r="E41" s="445" t="s">
        <v>193</v>
      </c>
      <c r="F41" s="448" t="s">
        <v>181</v>
      </c>
      <c r="G41" s="448" t="s">
        <v>287</v>
      </c>
      <c r="H41" s="9"/>
      <c r="I41" s="15"/>
    </row>
    <row r="42" spans="2:10" x14ac:dyDescent="0.3">
      <c r="B42" s="19">
        <v>5</v>
      </c>
      <c r="C42" s="20" t="s">
        <v>291</v>
      </c>
      <c r="D42" s="445" t="s">
        <v>193</v>
      </c>
      <c r="E42" s="445" t="s">
        <v>193</v>
      </c>
      <c r="F42" s="448" t="s">
        <v>181</v>
      </c>
      <c r="G42" s="448" t="s">
        <v>287</v>
      </c>
      <c r="H42" s="9"/>
      <c r="I42" s="15"/>
    </row>
    <row r="43" spans="2:10" x14ac:dyDescent="0.3">
      <c r="B43" s="19">
        <v>6</v>
      </c>
      <c r="C43" s="20" t="s">
        <v>292</v>
      </c>
      <c r="D43" s="445" t="s">
        <v>193</v>
      </c>
      <c r="E43" s="445" t="s">
        <v>193</v>
      </c>
      <c r="F43" s="448" t="s">
        <v>181</v>
      </c>
      <c r="G43" s="448" t="s">
        <v>287</v>
      </c>
      <c r="H43" s="9"/>
      <c r="I43" s="15"/>
    </row>
    <row r="44" spans="2:10" ht="26.4" x14ac:dyDescent="0.3">
      <c r="B44" s="19">
        <v>7</v>
      </c>
      <c r="C44" s="20" t="s">
        <v>2729</v>
      </c>
      <c r="D44" s="445" t="s">
        <v>193</v>
      </c>
      <c r="E44" s="445" t="s">
        <v>193</v>
      </c>
      <c r="F44" s="448" t="s">
        <v>181</v>
      </c>
      <c r="G44" s="448" t="s">
        <v>287</v>
      </c>
      <c r="H44" s="9"/>
      <c r="I44" s="15"/>
    </row>
    <row r="45" spans="2:10" ht="26.4" customHeight="1" x14ac:dyDescent="0.3">
      <c r="B45" s="19">
        <v>8</v>
      </c>
      <c r="C45" s="20" t="s">
        <v>2733</v>
      </c>
      <c r="D45" s="448" t="s">
        <v>181</v>
      </c>
      <c r="E45" s="448" t="s">
        <v>181</v>
      </c>
      <c r="F45" s="561" t="s">
        <v>182</v>
      </c>
      <c r="G45" s="402" t="s">
        <v>281</v>
      </c>
      <c r="H45" s="9"/>
      <c r="I45" s="15"/>
    </row>
    <row r="46" spans="2:10" ht="14.4" customHeight="1" x14ac:dyDescent="0.3">
      <c r="B46" s="745" t="s">
        <v>293</v>
      </c>
      <c r="C46" s="745"/>
      <c r="D46" s="353"/>
      <c r="E46" s="353"/>
      <c r="F46" s="353"/>
      <c r="G46" s="453"/>
      <c r="H46" s="9"/>
      <c r="I46" s="15"/>
    </row>
    <row r="47" spans="2:10" x14ac:dyDescent="0.3">
      <c r="B47" s="739">
        <v>9</v>
      </c>
      <c r="C47" s="740" t="s">
        <v>294</v>
      </c>
      <c r="D47" s="741" t="s">
        <v>2730</v>
      </c>
      <c r="E47" s="741" t="s">
        <v>193</v>
      </c>
      <c r="F47" s="742" t="s">
        <v>182</v>
      </c>
      <c r="G47" s="743" t="s">
        <v>287</v>
      </c>
      <c r="H47" s="9"/>
      <c r="I47" s="15"/>
    </row>
    <row r="48" spans="2:10" ht="15" x14ac:dyDescent="0.35">
      <c r="B48" s="759" t="s">
        <v>279</v>
      </c>
      <c r="C48" s="759"/>
      <c r="D48" s="759"/>
      <c r="E48" s="759"/>
      <c r="F48" s="759"/>
      <c r="G48" s="944" t="s">
        <v>282</v>
      </c>
      <c r="H48" s="9"/>
    </row>
  </sheetData>
  <mergeCells count="11">
    <mergeCell ref="E3:I3"/>
    <mergeCell ref="B5:C5"/>
    <mergeCell ref="D5:E5"/>
    <mergeCell ref="B23:C23"/>
    <mergeCell ref="D23:E23"/>
    <mergeCell ref="B48:F48"/>
    <mergeCell ref="E35:G35"/>
    <mergeCell ref="B46:C46"/>
    <mergeCell ref="B18:C18"/>
    <mergeCell ref="D18:E18"/>
    <mergeCell ref="B33:H33"/>
  </mergeCells>
  <pageMargins left="0.70000000000000007" right="0.70000000000000007" top="0.75" bottom="0.75" header="0.30000000000000004" footer="0.30000000000000004"/>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D2AC-68DA-486A-9D67-1704874CC04A}">
  <dimension ref="B2:N25"/>
  <sheetViews>
    <sheetView showGridLines="0" zoomScale="85" zoomScaleNormal="85" workbookViewId="0">
      <selection activeCell="P7" sqref="P7"/>
    </sheetView>
  </sheetViews>
  <sheetFormatPr baseColWidth="10" defaultRowHeight="14.4" x14ac:dyDescent="0.3"/>
  <cols>
    <col min="2" max="2" width="42.5546875" bestFit="1" customWidth="1"/>
    <col min="3" max="3" width="1" customWidth="1"/>
    <col min="5" max="5" width="1.5546875" customWidth="1"/>
    <col min="9" max="9" width="1.21875" customWidth="1"/>
    <col min="13" max="13" width="1.33203125" customWidth="1"/>
  </cols>
  <sheetData>
    <row r="2" spans="2:14" ht="60" x14ac:dyDescent="0.3">
      <c r="B2" s="457" t="s">
        <v>1945</v>
      </c>
      <c r="C2" s="458"/>
      <c r="D2" s="458"/>
      <c r="E2" s="458"/>
      <c r="F2" s="459" t="s">
        <v>58</v>
      </c>
      <c r="G2" s="459" t="s">
        <v>59</v>
      </c>
      <c r="H2" s="458"/>
      <c r="I2" s="458"/>
      <c r="J2" s="458"/>
      <c r="K2" s="457" t="s">
        <v>1946</v>
      </c>
      <c r="L2" s="460">
        <v>2021</v>
      </c>
      <c r="M2" s="458"/>
      <c r="N2" s="461">
        <v>586.96199999999999</v>
      </c>
    </row>
    <row r="3" spans="2:14" x14ac:dyDescent="0.3">
      <c r="B3" s="465"/>
      <c r="C3" s="458"/>
      <c r="D3" s="458"/>
      <c r="E3" s="458"/>
      <c r="F3" s="458"/>
      <c r="G3" s="458"/>
      <c r="H3" s="458"/>
      <c r="I3" s="458"/>
      <c r="J3" s="458"/>
      <c r="K3" s="458"/>
      <c r="L3" s="458"/>
      <c r="M3" s="458"/>
      <c r="N3" s="458"/>
    </row>
    <row r="4" spans="2:14" x14ac:dyDescent="0.3">
      <c r="B4" s="889" t="s">
        <v>1740</v>
      </c>
      <c r="C4" s="458"/>
      <c r="D4" s="890" t="s">
        <v>1947</v>
      </c>
      <c r="E4" s="458"/>
      <c r="F4" s="892" t="s">
        <v>1948</v>
      </c>
      <c r="G4" s="892"/>
      <c r="H4" s="892"/>
      <c r="I4" s="458"/>
      <c r="J4" s="892" t="s">
        <v>1949</v>
      </c>
      <c r="K4" s="892"/>
      <c r="L4" s="892"/>
      <c r="M4" s="458"/>
      <c r="N4" s="889" t="s">
        <v>1950</v>
      </c>
    </row>
    <row r="5" spans="2:14" ht="15" thickBot="1" x14ac:dyDescent="0.35">
      <c r="B5" s="893"/>
      <c r="C5" s="458"/>
      <c r="D5" s="894"/>
      <c r="E5" s="458"/>
      <c r="F5" s="466" t="s">
        <v>1951</v>
      </c>
      <c r="G5" s="466" t="s">
        <v>1952</v>
      </c>
      <c r="H5" s="466" t="s">
        <v>1953</v>
      </c>
      <c r="I5" s="458"/>
      <c r="J5" s="466" t="s">
        <v>1951</v>
      </c>
      <c r="K5" s="466" t="s">
        <v>1952</v>
      </c>
      <c r="L5" s="466" t="s">
        <v>1953</v>
      </c>
      <c r="M5" s="458"/>
      <c r="N5" s="893"/>
    </row>
    <row r="6" spans="2:14" ht="15" thickTop="1" x14ac:dyDescent="0.3">
      <c r="B6" s="467" t="s">
        <v>1954</v>
      </c>
      <c r="C6" s="458"/>
      <c r="D6" s="467"/>
      <c r="E6" s="458" t="s">
        <v>1080</v>
      </c>
      <c r="F6" s="469"/>
      <c r="G6" s="469"/>
      <c r="H6" s="469"/>
      <c r="I6" s="458"/>
      <c r="J6" s="469"/>
      <c r="K6" s="469"/>
      <c r="L6" s="469"/>
      <c r="M6" s="458"/>
      <c r="N6" s="469"/>
    </row>
    <row r="7" spans="2:14" x14ac:dyDescent="0.3">
      <c r="B7" s="475" t="s">
        <v>1898</v>
      </c>
      <c r="C7" s="476"/>
      <c r="D7" s="475" t="s">
        <v>1955</v>
      </c>
      <c r="E7" s="476" t="s">
        <v>1080</v>
      </c>
      <c r="F7" s="475">
        <v>96640849</v>
      </c>
      <c r="G7" s="475">
        <v>0</v>
      </c>
      <c r="H7" s="475">
        <f t="shared" ref="H7:H24" si="0">F7+G7</f>
        <v>96640849</v>
      </c>
      <c r="I7" s="476"/>
      <c r="J7" s="475">
        <v>0</v>
      </c>
      <c r="K7" s="475">
        <v>0</v>
      </c>
      <c r="L7" s="475">
        <f t="shared" ref="L7:L24" si="1">J7+K7</f>
        <v>0</v>
      </c>
      <c r="M7" s="476"/>
      <c r="N7" s="475">
        <f t="shared" ref="N7:N24" si="2">H7-L7</f>
        <v>96640849</v>
      </c>
    </row>
    <row r="8" spans="2:14" x14ac:dyDescent="0.3">
      <c r="B8" s="475" t="s">
        <v>1912</v>
      </c>
      <c r="C8" s="476"/>
      <c r="D8" s="475" t="s">
        <v>1955</v>
      </c>
      <c r="E8" s="476" t="s">
        <v>1080</v>
      </c>
      <c r="F8" s="475">
        <v>7605831</v>
      </c>
      <c r="G8" s="475">
        <v>0</v>
      </c>
      <c r="H8" s="475">
        <f t="shared" si="0"/>
        <v>7605831</v>
      </c>
      <c r="I8" s="476"/>
      <c r="J8" s="475">
        <v>0</v>
      </c>
      <c r="K8" s="475">
        <v>0</v>
      </c>
      <c r="L8" s="475">
        <f t="shared" si="1"/>
        <v>0</v>
      </c>
      <c r="M8" s="476"/>
      <c r="N8" s="475">
        <f t="shared" si="2"/>
        <v>7605831</v>
      </c>
    </row>
    <row r="9" spans="2:14" x14ac:dyDescent="0.3">
      <c r="B9" s="475" t="s">
        <v>1919</v>
      </c>
      <c r="C9" s="476"/>
      <c r="D9" s="475" t="s">
        <v>1955</v>
      </c>
      <c r="E9" s="476" t="s">
        <v>1080</v>
      </c>
      <c r="F9" s="475">
        <v>380292</v>
      </c>
      <c r="G9" s="475">
        <v>0</v>
      </c>
      <c r="H9" s="475">
        <f t="shared" si="0"/>
        <v>380292</v>
      </c>
      <c r="I9" s="476"/>
      <c r="J9" s="475">
        <v>0</v>
      </c>
      <c r="K9" s="475">
        <v>0</v>
      </c>
      <c r="L9" s="475">
        <f t="shared" si="1"/>
        <v>0</v>
      </c>
      <c r="M9" s="476"/>
      <c r="N9" s="475">
        <f t="shared" si="2"/>
        <v>380292</v>
      </c>
    </row>
    <row r="10" spans="2:14" x14ac:dyDescent="0.3">
      <c r="B10" s="475" t="s">
        <v>1914</v>
      </c>
      <c r="C10" s="476"/>
      <c r="D10" s="475" t="s">
        <v>1955</v>
      </c>
      <c r="E10" s="476" t="s">
        <v>1080</v>
      </c>
      <c r="F10" s="475">
        <v>12795336</v>
      </c>
      <c r="G10" s="475">
        <v>0</v>
      </c>
      <c r="H10" s="475">
        <f t="shared" si="0"/>
        <v>12795336</v>
      </c>
      <c r="I10" s="476"/>
      <c r="J10" s="475">
        <v>12795336</v>
      </c>
      <c r="K10" s="475">
        <v>0</v>
      </c>
      <c r="L10" s="475">
        <f t="shared" si="1"/>
        <v>12795336</v>
      </c>
      <c r="M10" s="476"/>
      <c r="N10" s="475">
        <f t="shared" si="2"/>
        <v>0</v>
      </c>
    </row>
    <row r="11" spans="2:14" x14ac:dyDescent="0.3">
      <c r="B11" s="475" t="s">
        <v>1917</v>
      </c>
      <c r="C11" s="476"/>
      <c r="D11" s="475" t="s">
        <v>1955</v>
      </c>
      <c r="E11" s="476" t="s">
        <v>1080</v>
      </c>
      <c r="F11" s="475">
        <v>0</v>
      </c>
      <c r="G11" s="475">
        <v>0</v>
      </c>
      <c r="H11" s="475">
        <f t="shared" si="0"/>
        <v>0</v>
      </c>
      <c r="I11" s="476"/>
      <c r="J11" s="475">
        <v>500000</v>
      </c>
      <c r="K11" s="475">
        <v>0</v>
      </c>
      <c r="L11" s="475">
        <f t="shared" si="1"/>
        <v>500000</v>
      </c>
      <c r="M11" s="476"/>
      <c r="N11" s="475">
        <f t="shared" si="2"/>
        <v>-500000</v>
      </c>
    </row>
    <row r="12" spans="2:14" x14ac:dyDescent="0.3">
      <c r="B12" s="475" t="s">
        <v>1916</v>
      </c>
      <c r="C12" s="476"/>
      <c r="D12" s="475" t="s">
        <v>1955</v>
      </c>
      <c r="E12" s="476" t="s">
        <v>1080</v>
      </c>
      <c r="F12" s="475">
        <v>2500000</v>
      </c>
      <c r="G12" s="475">
        <v>0</v>
      </c>
      <c r="H12" s="475">
        <f t="shared" si="0"/>
        <v>2500000</v>
      </c>
      <c r="I12" s="476"/>
      <c r="J12" s="475">
        <v>0</v>
      </c>
      <c r="K12" s="475">
        <v>0</v>
      </c>
      <c r="L12" s="475">
        <f t="shared" si="1"/>
        <v>0</v>
      </c>
      <c r="M12" s="476"/>
      <c r="N12" s="475">
        <f t="shared" si="2"/>
        <v>2500000</v>
      </c>
    </row>
    <row r="13" spans="2:14" x14ac:dyDescent="0.3">
      <c r="B13" s="475" t="s">
        <v>1936</v>
      </c>
      <c r="C13" s="476"/>
      <c r="D13" s="475" t="s">
        <v>1956</v>
      </c>
      <c r="E13" s="476" t="s">
        <v>1080</v>
      </c>
      <c r="F13" s="475">
        <v>1095161736</v>
      </c>
      <c r="G13" s="475">
        <v>0</v>
      </c>
      <c r="H13" s="475">
        <f t="shared" si="0"/>
        <v>1095161736</v>
      </c>
      <c r="I13" s="476"/>
      <c r="J13" s="475">
        <v>193959417</v>
      </c>
      <c r="K13" s="475">
        <v>0</v>
      </c>
      <c r="L13" s="475">
        <f t="shared" si="1"/>
        <v>193959417</v>
      </c>
      <c r="M13" s="476"/>
      <c r="N13" s="475">
        <f t="shared" si="2"/>
        <v>901202319</v>
      </c>
    </row>
    <row r="14" spans="2:14" x14ac:dyDescent="0.3">
      <c r="B14" s="475" t="s">
        <v>1938</v>
      </c>
      <c r="C14" s="476"/>
      <c r="D14" s="475" t="s">
        <v>1956</v>
      </c>
      <c r="E14" s="476" t="s">
        <v>1080</v>
      </c>
      <c r="F14" s="475">
        <v>8081850</v>
      </c>
      <c r="G14" s="475">
        <v>0</v>
      </c>
      <c r="H14" s="475">
        <f t="shared" si="0"/>
        <v>8081850</v>
      </c>
      <c r="I14" s="476"/>
      <c r="J14" s="475">
        <v>110261096</v>
      </c>
      <c r="K14" s="475">
        <v>0</v>
      </c>
      <c r="L14" s="475">
        <f t="shared" si="1"/>
        <v>110261096</v>
      </c>
      <c r="M14" s="476"/>
      <c r="N14" s="475">
        <f t="shared" si="2"/>
        <v>-102179246</v>
      </c>
    </row>
    <row r="15" spans="2:14" x14ac:dyDescent="0.3">
      <c r="B15" s="475" t="s">
        <v>1937</v>
      </c>
      <c r="C15" s="476"/>
      <c r="D15" s="475" t="s">
        <v>1956</v>
      </c>
      <c r="E15" s="476"/>
      <c r="F15" s="475">
        <v>344885800</v>
      </c>
      <c r="G15" s="475">
        <v>0</v>
      </c>
      <c r="H15" s="475">
        <f t="shared" si="0"/>
        <v>344885800</v>
      </c>
      <c r="I15" s="476"/>
      <c r="J15" s="475">
        <v>234111858</v>
      </c>
      <c r="K15" s="475">
        <v>0</v>
      </c>
      <c r="L15" s="475">
        <f t="shared" si="1"/>
        <v>234111858</v>
      </c>
      <c r="M15" s="476"/>
      <c r="N15" s="475">
        <f t="shared" si="2"/>
        <v>110773942</v>
      </c>
    </row>
    <row r="16" spans="2:14" x14ac:dyDescent="0.3">
      <c r="B16" s="475" t="s">
        <v>1971</v>
      </c>
      <c r="C16" s="476"/>
      <c r="D16" s="475" t="s">
        <v>1956</v>
      </c>
      <c r="E16" s="476"/>
      <c r="F16" s="475">
        <v>0</v>
      </c>
      <c r="G16" s="475">
        <v>0</v>
      </c>
      <c r="H16" s="475">
        <f t="shared" si="0"/>
        <v>0</v>
      </c>
      <c r="I16" s="476"/>
      <c r="J16" s="475">
        <v>0</v>
      </c>
      <c r="K16" s="475">
        <v>0</v>
      </c>
      <c r="L16" s="475">
        <f t="shared" si="1"/>
        <v>0</v>
      </c>
      <c r="M16" s="476"/>
      <c r="N16" s="475">
        <f t="shared" si="2"/>
        <v>0</v>
      </c>
    </row>
    <row r="17" spans="2:14" x14ac:dyDescent="0.3">
      <c r="B17" s="475" t="s">
        <v>1940</v>
      </c>
      <c r="C17" s="476"/>
      <c r="D17" s="475" t="s">
        <v>1956</v>
      </c>
      <c r="E17" s="476"/>
      <c r="F17" s="475">
        <v>0</v>
      </c>
      <c r="G17" s="475">
        <v>0</v>
      </c>
      <c r="H17" s="475">
        <f t="shared" si="0"/>
        <v>0</v>
      </c>
      <c r="I17" s="476"/>
      <c r="J17" s="475">
        <v>1218362</v>
      </c>
      <c r="K17" s="475">
        <v>0</v>
      </c>
      <c r="L17" s="475">
        <f t="shared" si="1"/>
        <v>1218362</v>
      </c>
      <c r="M17" s="476"/>
      <c r="N17" s="475">
        <f t="shared" si="2"/>
        <v>-1218362</v>
      </c>
    </row>
    <row r="18" spans="2:14" x14ac:dyDescent="0.3">
      <c r="B18" s="475" t="s">
        <v>1939</v>
      </c>
      <c r="C18" s="476"/>
      <c r="D18" s="475" t="s">
        <v>1956</v>
      </c>
      <c r="E18" s="476"/>
      <c r="F18" s="475">
        <v>0</v>
      </c>
      <c r="G18" s="475">
        <v>0</v>
      </c>
      <c r="H18" s="475">
        <f t="shared" si="0"/>
        <v>0</v>
      </c>
      <c r="I18" s="476"/>
      <c r="J18" s="475">
        <v>7735000</v>
      </c>
      <c r="K18" s="475">
        <v>0</v>
      </c>
      <c r="L18" s="475">
        <f t="shared" si="1"/>
        <v>7735000</v>
      </c>
      <c r="M18" s="476"/>
      <c r="N18" s="475">
        <f t="shared" si="2"/>
        <v>-7735000</v>
      </c>
    </row>
    <row r="19" spans="2:14" x14ac:dyDescent="0.3">
      <c r="B19" s="475" t="s">
        <v>1909</v>
      </c>
      <c r="C19" s="476"/>
      <c r="D19" s="475" t="s">
        <v>1957</v>
      </c>
      <c r="E19" s="476"/>
      <c r="F19" s="475">
        <v>212929752</v>
      </c>
      <c r="G19" s="475">
        <v>0</v>
      </c>
      <c r="H19" s="475">
        <f t="shared" si="0"/>
        <v>212929752</v>
      </c>
      <c r="I19" s="476"/>
      <c r="J19" s="475">
        <v>214652792</v>
      </c>
      <c r="K19" s="475"/>
      <c r="L19" s="475">
        <f t="shared" si="1"/>
        <v>214652792</v>
      </c>
      <c r="M19" s="476"/>
      <c r="N19" s="475">
        <f t="shared" si="2"/>
        <v>-1723040</v>
      </c>
    </row>
    <row r="20" spans="2:14" x14ac:dyDescent="0.3">
      <c r="B20" s="475" t="s">
        <v>1972</v>
      </c>
      <c r="C20" s="476"/>
      <c r="D20" s="475" t="s">
        <v>1957</v>
      </c>
      <c r="E20" s="476"/>
      <c r="F20" s="475">
        <v>616053547</v>
      </c>
      <c r="G20" s="475">
        <v>0</v>
      </c>
      <c r="H20" s="475">
        <f t="shared" si="0"/>
        <v>616053547</v>
      </c>
      <c r="I20" s="476"/>
      <c r="J20" s="475"/>
      <c r="K20" s="475"/>
      <c r="L20" s="475">
        <f t="shared" si="1"/>
        <v>0</v>
      </c>
      <c r="M20" s="476"/>
      <c r="N20" s="475">
        <f t="shared" si="2"/>
        <v>616053547</v>
      </c>
    </row>
    <row r="21" spans="2:14" x14ac:dyDescent="0.3">
      <c r="B21" s="475" t="s">
        <v>1935</v>
      </c>
      <c r="C21" s="476"/>
      <c r="D21" s="475" t="s">
        <v>1957</v>
      </c>
      <c r="E21" s="476"/>
      <c r="F21" s="475">
        <v>660830427</v>
      </c>
      <c r="G21" s="475">
        <v>0</v>
      </c>
      <c r="H21" s="475">
        <f t="shared" si="0"/>
        <v>660830427</v>
      </c>
      <c r="I21" s="476"/>
      <c r="J21" s="475">
        <v>747084633</v>
      </c>
      <c r="K21" s="475"/>
      <c r="L21" s="475">
        <f t="shared" si="1"/>
        <v>747084633</v>
      </c>
      <c r="M21" s="476"/>
      <c r="N21" s="475">
        <f t="shared" si="2"/>
        <v>-86254206</v>
      </c>
    </row>
    <row r="22" spans="2:14" x14ac:dyDescent="0.3">
      <c r="B22" s="475" t="s">
        <v>1907</v>
      </c>
      <c r="C22" s="476"/>
      <c r="D22" s="475" t="s">
        <v>1957</v>
      </c>
      <c r="E22" s="476"/>
      <c r="F22" s="475">
        <v>34903685</v>
      </c>
      <c r="G22" s="475">
        <v>0</v>
      </c>
      <c r="H22" s="475">
        <f t="shared" si="0"/>
        <v>34903685</v>
      </c>
      <c r="I22" s="476"/>
      <c r="J22" s="475">
        <v>84659773</v>
      </c>
      <c r="K22" s="475"/>
      <c r="L22" s="475">
        <f t="shared" si="1"/>
        <v>84659773</v>
      </c>
      <c r="M22" s="476"/>
      <c r="N22" s="475">
        <f t="shared" si="2"/>
        <v>-49756088</v>
      </c>
    </row>
    <row r="23" spans="2:14" x14ac:dyDescent="0.3">
      <c r="B23" s="475" t="s">
        <v>1922</v>
      </c>
      <c r="C23" s="476"/>
      <c r="D23" s="475" t="s">
        <v>1957</v>
      </c>
      <c r="E23" s="476"/>
      <c r="F23" s="475">
        <v>0</v>
      </c>
      <c r="G23" s="475">
        <v>0</v>
      </c>
      <c r="H23" s="475">
        <f t="shared" si="0"/>
        <v>0</v>
      </c>
      <c r="I23" s="476"/>
      <c r="J23" s="475">
        <v>230400</v>
      </c>
      <c r="K23" s="475">
        <v>0</v>
      </c>
      <c r="L23" s="475">
        <f t="shared" si="1"/>
        <v>230400</v>
      </c>
      <c r="M23" s="476"/>
      <c r="N23" s="475">
        <f t="shared" si="2"/>
        <v>-230400</v>
      </c>
    </row>
    <row r="24" spans="2:14" x14ac:dyDescent="0.3">
      <c r="B24" s="475" t="s">
        <v>1915</v>
      </c>
      <c r="C24" s="476"/>
      <c r="D24" s="475" t="s">
        <v>1957</v>
      </c>
      <c r="E24" s="476"/>
      <c r="F24" s="475">
        <v>41433058</v>
      </c>
      <c r="G24" s="475">
        <v>0</v>
      </c>
      <c r="H24" s="475">
        <f t="shared" si="0"/>
        <v>41433058</v>
      </c>
      <c r="I24" s="476"/>
      <c r="J24" s="475">
        <v>41433058</v>
      </c>
      <c r="K24" s="475">
        <v>0</v>
      </c>
      <c r="L24" s="475">
        <f t="shared" si="1"/>
        <v>41433058</v>
      </c>
      <c r="M24" s="476"/>
      <c r="N24" s="475">
        <f t="shared" si="2"/>
        <v>0</v>
      </c>
    </row>
    <row r="25" spans="2:14" x14ac:dyDescent="0.3">
      <c r="B25" s="470" t="s">
        <v>1399</v>
      </c>
      <c r="C25" s="458"/>
      <c r="D25" s="470"/>
      <c r="E25" s="458"/>
      <c r="F25" s="471">
        <f>SUM(F7:F24)</f>
        <v>3134202163</v>
      </c>
      <c r="G25" s="471">
        <f>SUM(G7:G24)</f>
        <v>0</v>
      </c>
      <c r="H25" s="471">
        <f>SUM(H7:H24)</f>
        <v>3134202163</v>
      </c>
      <c r="I25" s="458"/>
      <c r="J25" s="471">
        <f>SUM(J7:J24)</f>
        <v>1648641725</v>
      </c>
      <c r="K25" s="471">
        <f>SUM(K7:K24)</f>
        <v>0</v>
      </c>
      <c r="L25" s="471">
        <f>SUM(L7:L24)</f>
        <v>1648641725</v>
      </c>
      <c r="M25" s="458"/>
      <c r="N25" s="471">
        <f>SUM(N7:N24)</f>
        <v>1485560438</v>
      </c>
    </row>
  </sheetData>
  <mergeCells count="5">
    <mergeCell ref="B4:B5"/>
    <mergeCell ref="D4:D5"/>
    <mergeCell ref="F4:H4"/>
    <mergeCell ref="J4:L4"/>
    <mergeCell ref="N4:N5"/>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303D2-7485-4C09-A527-225A1456F737}">
  <dimension ref="B3:N24"/>
  <sheetViews>
    <sheetView showGridLines="0" zoomScale="85" zoomScaleNormal="85" workbookViewId="0">
      <selection activeCell="O13" sqref="A1:XFD1048576"/>
    </sheetView>
  </sheetViews>
  <sheetFormatPr baseColWidth="10" defaultRowHeight="14.4" x14ac:dyDescent="0.3"/>
  <cols>
    <col min="2" max="2" width="44.77734375" bestFit="1" customWidth="1"/>
    <col min="3" max="3" width="1.109375" customWidth="1"/>
    <col min="5" max="5" width="0.88671875" customWidth="1"/>
    <col min="9" max="9" width="2" customWidth="1"/>
    <col min="13" max="13" width="1.77734375" customWidth="1"/>
  </cols>
  <sheetData>
    <row r="3" spans="2:14" ht="24" x14ac:dyDescent="0.3">
      <c r="B3" s="457" t="s">
        <v>1945</v>
      </c>
      <c r="C3" s="458"/>
      <c r="D3" s="458"/>
      <c r="E3" s="458"/>
      <c r="F3" s="459" t="s">
        <v>77</v>
      </c>
      <c r="G3" s="468" t="s">
        <v>78</v>
      </c>
      <c r="H3" s="458"/>
      <c r="I3" s="458"/>
      <c r="J3" s="458"/>
      <c r="K3" s="457" t="s">
        <v>1946</v>
      </c>
      <c r="L3" s="460">
        <v>2021</v>
      </c>
      <c r="M3" s="458"/>
      <c r="N3" s="461">
        <v>586.96199999999999</v>
      </c>
    </row>
    <row r="4" spans="2:14" x14ac:dyDescent="0.3">
      <c r="B4" s="465"/>
      <c r="C4" s="458"/>
      <c r="D4" s="458"/>
      <c r="E4" s="458"/>
      <c r="F4" s="458"/>
      <c r="G4" s="458"/>
      <c r="H4" s="458"/>
      <c r="I4" s="458"/>
      <c r="J4" s="458"/>
      <c r="K4" s="458"/>
      <c r="L4" s="458"/>
      <c r="M4" s="458"/>
      <c r="N4" s="458"/>
    </row>
    <row r="5" spans="2:14" x14ac:dyDescent="0.3">
      <c r="B5" s="889" t="s">
        <v>1740</v>
      </c>
      <c r="C5" s="458"/>
      <c r="D5" s="890" t="s">
        <v>1947</v>
      </c>
      <c r="E5" s="458"/>
      <c r="F5" s="892" t="s">
        <v>1948</v>
      </c>
      <c r="G5" s="892"/>
      <c r="H5" s="892"/>
      <c r="I5" s="458"/>
      <c r="J5" s="892" t="s">
        <v>1949</v>
      </c>
      <c r="K5" s="892"/>
      <c r="L5" s="892"/>
      <c r="M5" s="458"/>
      <c r="N5" s="889" t="s">
        <v>1950</v>
      </c>
    </row>
    <row r="6" spans="2:14" ht="15" thickBot="1" x14ac:dyDescent="0.35">
      <c r="B6" s="893"/>
      <c r="C6" s="458"/>
      <c r="D6" s="894"/>
      <c r="E6" s="458"/>
      <c r="F6" s="466" t="s">
        <v>1951</v>
      </c>
      <c r="G6" s="466" t="s">
        <v>1952</v>
      </c>
      <c r="H6" s="466" t="s">
        <v>1953</v>
      </c>
      <c r="I6" s="458"/>
      <c r="J6" s="466" t="s">
        <v>1951</v>
      </c>
      <c r="K6" s="466" t="s">
        <v>1952</v>
      </c>
      <c r="L6" s="466" t="s">
        <v>1953</v>
      </c>
      <c r="M6" s="458"/>
      <c r="N6" s="893"/>
    </row>
    <row r="7" spans="2:14" ht="15" thickTop="1" x14ac:dyDescent="0.3">
      <c r="B7" s="467" t="s">
        <v>1954</v>
      </c>
      <c r="C7" s="458"/>
      <c r="D7" s="467"/>
      <c r="E7" s="458" t="s">
        <v>1080</v>
      </c>
      <c r="F7" s="469"/>
      <c r="G7" s="469"/>
      <c r="H7" s="469"/>
      <c r="I7" s="458"/>
      <c r="J7" s="469"/>
      <c r="K7" s="469"/>
      <c r="L7" s="469"/>
      <c r="M7" s="458"/>
      <c r="N7" s="469"/>
    </row>
    <row r="8" spans="2:14" x14ac:dyDescent="0.3">
      <c r="B8" s="475" t="s">
        <v>1898</v>
      </c>
      <c r="C8" s="476"/>
      <c r="D8" s="475" t="s">
        <v>1955</v>
      </c>
      <c r="E8" s="476" t="s">
        <v>1080</v>
      </c>
      <c r="F8" s="475">
        <v>54274928</v>
      </c>
      <c r="G8" s="475">
        <v>0</v>
      </c>
      <c r="H8" s="475">
        <f t="shared" ref="H8:H23" si="0">F8+G8</f>
        <v>54274928</v>
      </c>
      <c r="I8" s="476"/>
      <c r="J8" s="475">
        <v>46946528</v>
      </c>
      <c r="K8" s="475">
        <v>0</v>
      </c>
      <c r="L8" s="475">
        <f t="shared" ref="L8:L23" si="1">J8+K8</f>
        <v>46946528</v>
      </c>
      <c r="M8" s="476"/>
      <c r="N8" s="475">
        <f t="shared" ref="N8:N23" si="2">H8-L8</f>
        <v>7328400</v>
      </c>
    </row>
    <row r="9" spans="2:14" x14ac:dyDescent="0.3">
      <c r="B9" s="475" t="s">
        <v>1900</v>
      </c>
      <c r="C9" s="476"/>
      <c r="D9" s="475" t="s">
        <v>1955</v>
      </c>
      <c r="E9" s="476" t="s">
        <v>1080</v>
      </c>
      <c r="F9" s="475">
        <v>0</v>
      </c>
      <c r="G9" s="475">
        <v>0</v>
      </c>
      <c r="H9" s="475">
        <f t="shared" si="0"/>
        <v>0</v>
      </c>
      <c r="I9" s="476"/>
      <c r="J9" s="475">
        <v>1159232</v>
      </c>
      <c r="K9" s="475">
        <v>0</v>
      </c>
      <c r="L9" s="475">
        <f t="shared" si="1"/>
        <v>1159232</v>
      </c>
      <c r="M9" s="476"/>
      <c r="N9" s="475">
        <f t="shared" si="2"/>
        <v>-1159232</v>
      </c>
    </row>
    <row r="10" spans="2:14" x14ac:dyDescent="0.3">
      <c r="B10" s="475" t="s">
        <v>1919</v>
      </c>
      <c r="C10" s="476"/>
      <c r="D10" s="475" t="s">
        <v>1955</v>
      </c>
      <c r="E10" s="476" t="s">
        <v>1080</v>
      </c>
      <c r="F10" s="475">
        <v>0</v>
      </c>
      <c r="G10" s="475">
        <v>0</v>
      </c>
      <c r="H10" s="475">
        <f t="shared" si="0"/>
        <v>0</v>
      </c>
      <c r="I10" s="476"/>
      <c r="J10" s="475">
        <v>258656</v>
      </c>
      <c r="K10" s="475">
        <v>0</v>
      </c>
      <c r="L10" s="475">
        <f t="shared" si="1"/>
        <v>258656</v>
      </c>
      <c r="M10" s="476"/>
      <c r="N10" s="475">
        <f t="shared" si="2"/>
        <v>-258656</v>
      </c>
    </row>
    <row r="11" spans="2:14" x14ac:dyDescent="0.3">
      <c r="B11" s="475" t="s">
        <v>1914</v>
      </c>
      <c r="C11" s="476"/>
      <c r="D11" s="475" t="s">
        <v>1955</v>
      </c>
      <c r="E11" s="476" t="s">
        <v>1080</v>
      </c>
      <c r="F11" s="475">
        <v>29550000</v>
      </c>
      <c r="G11" s="475">
        <v>0</v>
      </c>
      <c r="H11" s="475">
        <f t="shared" si="0"/>
        <v>29550000</v>
      </c>
      <c r="I11" s="476"/>
      <c r="J11" s="475"/>
      <c r="K11" s="475">
        <v>0</v>
      </c>
      <c r="L11" s="475">
        <f t="shared" si="1"/>
        <v>0</v>
      </c>
      <c r="M11" s="476"/>
      <c r="N11" s="475">
        <f t="shared" si="2"/>
        <v>29550000</v>
      </c>
    </row>
    <row r="12" spans="2:14" x14ac:dyDescent="0.3">
      <c r="B12" s="475" t="s">
        <v>1917</v>
      </c>
      <c r="C12" s="476"/>
      <c r="D12" s="475" t="s">
        <v>1955</v>
      </c>
      <c r="E12" s="476" t="s">
        <v>1080</v>
      </c>
      <c r="F12" s="475">
        <v>2956000</v>
      </c>
      <c r="G12" s="475">
        <v>0</v>
      </c>
      <c r="H12" s="475">
        <f t="shared" si="0"/>
        <v>2956000</v>
      </c>
      <c r="I12" s="476"/>
      <c r="J12" s="475"/>
      <c r="K12" s="475">
        <v>0</v>
      </c>
      <c r="L12" s="475">
        <f t="shared" si="1"/>
        <v>0</v>
      </c>
      <c r="M12" s="476"/>
      <c r="N12" s="475">
        <f t="shared" si="2"/>
        <v>2956000</v>
      </c>
    </row>
    <row r="13" spans="2:14" x14ac:dyDescent="0.3">
      <c r="B13" s="475" t="s">
        <v>1925</v>
      </c>
      <c r="C13" s="476"/>
      <c r="D13" s="475" t="s">
        <v>1955</v>
      </c>
      <c r="E13" s="476" t="s">
        <v>1080</v>
      </c>
      <c r="F13" s="475">
        <v>1127000</v>
      </c>
      <c r="G13" s="475">
        <v>0</v>
      </c>
      <c r="H13" s="475">
        <f t="shared" si="0"/>
        <v>1127000</v>
      </c>
      <c r="I13" s="476"/>
      <c r="J13" s="475"/>
      <c r="K13" s="475">
        <v>0</v>
      </c>
      <c r="L13" s="475">
        <f t="shared" si="1"/>
        <v>0</v>
      </c>
      <c r="M13" s="476"/>
      <c r="N13" s="475">
        <f t="shared" si="2"/>
        <v>1127000</v>
      </c>
    </row>
    <row r="14" spans="2:14" x14ac:dyDescent="0.3">
      <c r="B14" s="475" t="s">
        <v>1918</v>
      </c>
      <c r="C14" s="476"/>
      <c r="D14" s="475" t="s">
        <v>1955</v>
      </c>
      <c r="E14" s="476" t="s">
        <v>1080</v>
      </c>
      <c r="F14" s="475">
        <v>247453742</v>
      </c>
      <c r="G14" s="475">
        <v>0</v>
      </c>
      <c r="H14" s="475">
        <f t="shared" si="0"/>
        <v>247453742</v>
      </c>
      <c r="I14" s="476"/>
      <c r="J14" s="475">
        <v>48411377</v>
      </c>
      <c r="K14" s="475">
        <v>0</v>
      </c>
      <c r="L14" s="475">
        <f t="shared" si="1"/>
        <v>48411377</v>
      </c>
      <c r="M14" s="476"/>
      <c r="N14" s="475">
        <f t="shared" si="2"/>
        <v>199042365</v>
      </c>
    </row>
    <row r="15" spans="2:14" x14ac:dyDescent="0.3">
      <c r="B15" s="475" t="s">
        <v>1936</v>
      </c>
      <c r="C15" s="476"/>
      <c r="D15" s="475" t="s">
        <v>1956</v>
      </c>
      <c r="E15" s="476" t="s">
        <v>1080</v>
      </c>
      <c r="F15" s="475">
        <v>490000000</v>
      </c>
      <c r="G15" s="475">
        <v>0</v>
      </c>
      <c r="H15" s="475">
        <f t="shared" si="0"/>
        <v>490000000</v>
      </c>
      <c r="I15" s="476"/>
      <c r="J15" s="475">
        <v>190000000</v>
      </c>
      <c r="K15" s="475">
        <v>0</v>
      </c>
      <c r="L15" s="475">
        <f t="shared" si="1"/>
        <v>190000000</v>
      </c>
      <c r="M15" s="476"/>
      <c r="N15" s="475">
        <f t="shared" si="2"/>
        <v>300000000</v>
      </c>
    </row>
    <row r="16" spans="2:14" x14ac:dyDescent="0.3">
      <c r="B16" s="475" t="s">
        <v>1938</v>
      </c>
      <c r="C16" s="476"/>
      <c r="D16" s="475" t="s">
        <v>1956</v>
      </c>
      <c r="E16" s="476" t="s">
        <v>1080</v>
      </c>
      <c r="F16" s="475">
        <v>20503285</v>
      </c>
      <c r="G16" s="475">
        <v>0</v>
      </c>
      <c r="H16" s="475">
        <f t="shared" si="0"/>
        <v>20503285</v>
      </c>
      <c r="I16" s="476"/>
      <c r="J16" s="475">
        <v>20503285</v>
      </c>
      <c r="K16" s="475">
        <v>0</v>
      </c>
      <c r="L16" s="475">
        <f t="shared" si="1"/>
        <v>20503285</v>
      </c>
      <c r="M16" s="476"/>
      <c r="N16" s="475">
        <f t="shared" si="2"/>
        <v>0</v>
      </c>
    </row>
    <row r="17" spans="2:14" x14ac:dyDescent="0.3">
      <c r="B17" s="475" t="s">
        <v>1939</v>
      </c>
      <c r="C17" s="476"/>
      <c r="D17" s="475" t="s">
        <v>1956</v>
      </c>
      <c r="E17" s="476"/>
      <c r="F17" s="475">
        <v>17377750</v>
      </c>
      <c r="G17" s="475">
        <v>0</v>
      </c>
      <c r="H17" s="475">
        <f t="shared" si="0"/>
        <v>17377750</v>
      </c>
      <c r="I17" s="476"/>
      <c r="J17" s="475">
        <v>1715000</v>
      </c>
      <c r="K17" s="475">
        <v>0</v>
      </c>
      <c r="L17" s="475">
        <f t="shared" si="1"/>
        <v>1715000</v>
      </c>
      <c r="M17" s="476"/>
      <c r="N17" s="475">
        <f t="shared" si="2"/>
        <v>15662750</v>
      </c>
    </row>
    <row r="18" spans="2:14" x14ac:dyDescent="0.3">
      <c r="B18" s="475" t="s">
        <v>1909</v>
      </c>
      <c r="C18" s="476"/>
      <c r="D18" s="475" t="s">
        <v>1957</v>
      </c>
      <c r="E18" s="476"/>
      <c r="F18" s="475">
        <v>130792422</v>
      </c>
      <c r="G18" s="475">
        <v>0</v>
      </c>
      <c r="H18" s="475">
        <f t="shared" si="0"/>
        <v>130792422</v>
      </c>
      <c r="I18" s="476"/>
      <c r="J18" s="475">
        <v>153642603</v>
      </c>
      <c r="K18" s="475"/>
      <c r="L18" s="475">
        <f t="shared" si="1"/>
        <v>153642603</v>
      </c>
      <c r="M18" s="476"/>
      <c r="N18" s="475">
        <f t="shared" si="2"/>
        <v>-22850181</v>
      </c>
    </row>
    <row r="19" spans="2:14" x14ac:dyDescent="0.3">
      <c r="B19" s="475" t="s">
        <v>1972</v>
      </c>
      <c r="C19" s="476"/>
      <c r="D19" s="475" t="s">
        <v>1957</v>
      </c>
      <c r="E19" s="476"/>
      <c r="F19" s="475">
        <v>381221717</v>
      </c>
      <c r="G19" s="475">
        <v>0</v>
      </c>
      <c r="H19" s="475">
        <f t="shared" si="0"/>
        <v>381221717</v>
      </c>
      <c r="I19" s="476"/>
      <c r="J19" s="475"/>
      <c r="K19" s="475"/>
      <c r="L19" s="475">
        <f t="shared" si="1"/>
        <v>0</v>
      </c>
      <c r="M19" s="476"/>
      <c r="N19" s="475">
        <f t="shared" si="2"/>
        <v>381221717</v>
      </c>
    </row>
    <row r="20" spans="2:14" x14ac:dyDescent="0.3">
      <c r="B20" s="475" t="s">
        <v>1973</v>
      </c>
      <c r="C20" s="476"/>
      <c r="D20" s="475" t="s">
        <v>1957</v>
      </c>
      <c r="E20" s="476"/>
      <c r="F20" s="475">
        <v>729697268</v>
      </c>
      <c r="G20" s="475">
        <v>0</v>
      </c>
      <c r="H20" s="475">
        <f t="shared" si="0"/>
        <v>729697268</v>
      </c>
      <c r="I20" s="476"/>
      <c r="J20" s="475"/>
      <c r="K20" s="475"/>
      <c r="L20" s="475">
        <f t="shared" si="1"/>
        <v>0</v>
      </c>
      <c r="M20" s="476"/>
      <c r="N20" s="475">
        <f t="shared" si="2"/>
        <v>729697268</v>
      </c>
    </row>
    <row r="21" spans="2:14" x14ac:dyDescent="0.3">
      <c r="B21" s="475" t="s">
        <v>1935</v>
      </c>
      <c r="C21" s="476"/>
      <c r="D21" s="475" t="s">
        <v>1957</v>
      </c>
      <c r="E21" s="476"/>
      <c r="F21" s="475">
        <v>584790436</v>
      </c>
      <c r="G21" s="475">
        <v>0</v>
      </c>
      <c r="H21" s="475">
        <f t="shared" si="0"/>
        <v>584790436</v>
      </c>
      <c r="I21" s="476"/>
      <c r="J21" s="475">
        <v>684709122</v>
      </c>
      <c r="K21" s="475"/>
      <c r="L21" s="475">
        <f t="shared" si="1"/>
        <v>684709122</v>
      </c>
      <c r="M21" s="476"/>
      <c r="N21" s="475">
        <f t="shared" si="2"/>
        <v>-99918686</v>
      </c>
    </row>
    <row r="22" spans="2:14" x14ac:dyDescent="0.3">
      <c r="B22" s="475" t="s">
        <v>1907</v>
      </c>
      <c r="C22" s="476"/>
      <c r="D22" s="475" t="s">
        <v>1957</v>
      </c>
      <c r="E22" s="476"/>
      <c r="F22" s="475">
        <v>0</v>
      </c>
      <c r="G22" s="475">
        <v>0</v>
      </c>
      <c r="H22" s="475">
        <f t="shared" si="0"/>
        <v>0</v>
      </c>
      <c r="I22" s="476"/>
      <c r="J22" s="475">
        <v>3579434</v>
      </c>
      <c r="K22" s="475"/>
      <c r="L22" s="475">
        <f t="shared" si="1"/>
        <v>3579434</v>
      </c>
      <c r="M22" s="476"/>
      <c r="N22" s="475">
        <f t="shared" si="2"/>
        <v>-3579434</v>
      </c>
    </row>
    <row r="23" spans="2:14" x14ac:dyDescent="0.3">
      <c r="B23" s="475" t="s">
        <v>1915</v>
      </c>
      <c r="C23" s="476"/>
      <c r="D23" s="475" t="s">
        <v>1957</v>
      </c>
      <c r="E23" s="476"/>
      <c r="F23" s="475">
        <v>0</v>
      </c>
      <c r="G23" s="475">
        <v>0</v>
      </c>
      <c r="H23" s="475">
        <f t="shared" si="0"/>
        <v>0</v>
      </c>
      <c r="I23" s="476"/>
      <c r="J23" s="475">
        <v>7087278</v>
      </c>
      <c r="K23" s="475">
        <v>0</v>
      </c>
      <c r="L23" s="475">
        <f t="shared" si="1"/>
        <v>7087278</v>
      </c>
      <c r="M23" s="476"/>
      <c r="N23" s="475">
        <f t="shared" si="2"/>
        <v>-7087278</v>
      </c>
    </row>
    <row r="24" spans="2:14" x14ac:dyDescent="0.3">
      <c r="B24" s="470" t="s">
        <v>1399</v>
      </c>
      <c r="C24" s="458"/>
      <c r="D24" s="470"/>
      <c r="E24" s="458"/>
      <c r="F24" s="471">
        <f>SUM(F8:F23)</f>
        <v>2689744548</v>
      </c>
      <c r="G24" s="471">
        <f>SUM(G8:G23)</f>
        <v>0</v>
      </c>
      <c r="H24" s="471">
        <f>SUM(H8:H23)</f>
        <v>2689744548</v>
      </c>
      <c r="I24" s="458"/>
      <c r="J24" s="471">
        <f>SUM(J8:J23)</f>
        <v>1158012515</v>
      </c>
      <c r="K24" s="471">
        <f>SUM(K8:K23)</f>
        <v>0</v>
      </c>
      <c r="L24" s="471">
        <f>SUM(L8:L23)</f>
        <v>1158012515</v>
      </c>
      <c r="M24" s="458"/>
      <c r="N24" s="471">
        <f>SUM(N8:N23)</f>
        <v>1531732033</v>
      </c>
    </row>
  </sheetData>
  <mergeCells count="5">
    <mergeCell ref="B5:B6"/>
    <mergeCell ref="D5:D6"/>
    <mergeCell ref="F5:H5"/>
    <mergeCell ref="J5:L5"/>
    <mergeCell ref="N5:N6"/>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52263-35D5-437E-8C6D-6B03638180EB}">
  <dimension ref="B3:N30"/>
  <sheetViews>
    <sheetView showGridLines="0" zoomScale="85" zoomScaleNormal="85" workbookViewId="0">
      <selection activeCell="J8" sqref="J8:J29"/>
    </sheetView>
  </sheetViews>
  <sheetFormatPr baseColWidth="10" defaultRowHeight="14.4" x14ac:dyDescent="0.3"/>
  <cols>
    <col min="2" max="2" width="44.77734375" bestFit="1" customWidth="1"/>
    <col min="3" max="3" width="1.109375" customWidth="1"/>
    <col min="5" max="5" width="0.88671875" customWidth="1"/>
    <col min="9" max="9" width="2" customWidth="1"/>
    <col min="13" max="13" width="1.77734375" customWidth="1"/>
  </cols>
  <sheetData>
    <row r="3" spans="2:14" x14ac:dyDescent="0.3">
      <c r="B3" s="457" t="s">
        <v>1945</v>
      </c>
      <c r="C3" s="458"/>
      <c r="D3" s="458"/>
      <c r="E3" s="458"/>
      <c r="F3" s="459" t="s">
        <v>1106</v>
      </c>
      <c r="G3" s="468"/>
      <c r="H3" s="458"/>
      <c r="I3" s="458"/>
      <c r="J3" s="458"/>
      <c r="K3" s="457" t="s">
        <v>1946</v>
      </c>
      <c r="L3" s="460">
        <v>2021</v>
      </c>
      <c r="M3" s="458"/>
      <c r="N3" s="461">
        <v>586.96199999999999</v>
      </c>
    </row>
    <row r="4" spans="2:14" x14ac:dyDescent="0.3">
      <c r="B4" s="465"/>
      <c r="C4" s="458"/>
      <c r="D4" s="458"/>
      <c r="E4" s="458"/>
      <c r="F4" s="458"/>
      <c r="G4" s="458"/>
      <c r="H4" s="458"/>
      <c r="I4" s="458"/>
      <c r="J4" s="458"/>
      <c r="K4" s="458"/>
      <c r="L4" s="458"/>
      <c r="M4" s="458"/>
      <c r="N4" s="458"/>
    </row>
    <row r="5" spans="2:14" x14ac:dyDescent="0.3">
      <c r="B5" s="889" t="s">
        <v>1740</v>
      </c>
      <c r="C5" s="458"/>
      <c r="D5" s="890" t="s">
        <v>1947</v>
      </c>
      <c r="E5" s="458"/>
      <c r="F5" s="892" t="s">
        <v>1948</v>
      </c>
      <c r="G5" s="892"/>
      <c r="H5" s="892"/>
      <c r="I5" s="458"/>
      <c r="J5" s="892" t="s">
        <v>1949</v>
      </c>
      <c r="K5" s="892"/>
      <c r="L5" s="892"/>
      <c r="M5" s="458"/>
      <c r="N5" s="889" t="s">
        <v>1950</v>
      </c>
    </row>
    <row r="6" spans="2:14" ht="15" thickBot="1" x14ac:dyDescent="0.35">
      <c r="B6" s="893"/>
      <c r="C6" s="458"/>
      <c r="D6" s="894"/>
      <c r="E6" s="458"/>
      <c r="F6" s="466" t="s">
        <v>1951</v>
      </c>
      <c r="G6" s="466" t="s">
        <v>1952</v>
      </c>
      <c r="H6" s="466" t="s">
        <v>1953</v>
      </c>
      <c r="I6" s="458"/>
      <c r="J6" s="466" t="s">
        <v>1951</v>
      </c>
      <c r="K6" s="466" t="s">
        <v>1952</v>
      </c>
      <c r="L6" s="466" t="s">
        <v>1953</v>
      </c>
      <c r="M6" s="458"/>
      <c r="N6" s="893"/>
    </row>
    <row r="7" spans="2:14" ht="15" thickTop="1" x14ac:dyDescent="0.3">
      <c r="B7" s="467" t="s">
        <v>1954</v>
      </c>
      <c r="C7" s="458"/>
      <c r="D7" s="467"/>
      <c r="E7" s="458" t="s">
        <v>1080</v>
      </c>
      <c r="F7" s="469"/>
      <c r="G7" s="469"/>
      <c r="H7" s="469"/>
      <c r="I7" s="458"/>
      <c r="J7" s="469"/>
      <c r="K7" s="469"/>
      <c r="L7" s="469"/>
      <c r="M7" s="458"/>
      <c r="N7" s="469"/>
    </row>
    <row r="8" spans="2:14" x14ac:dyDescent="0.3">
      <c r="B8" s="475" t="s">
        <v>1898</v>
      </c>
      <c r="D8" s="476" t="s">
        <v>1955</v>
      </c>
      <c r="E8" s="476" t="s">
        <v>1080</v>
      </c>
      <c r="F8" s="475">
        <v>404660975</v>
      </c>
      <c r="G8" s="475">
        <v>0</v>
      </c>
      <c r="H8" s="475">
        <f>F8+G8</f>
        <v>404660975</v>
      </c>
      <c r="I8" s="476"/>
      <c r="J8" s="475">
        <v>463641678.00999999</v>
      </c>
      <c r="K8" s="475">
        <v>0</v>
      </c>
      <c r="L8" s="475">
        <f>J8+K8</f>
        <v>463641678.00999999</v>
      </c>
      <c r="M8" s="476"/>
      <c r="N8" s="475">
        <f>H8-L8</f>
        <v>-58980703.00999999</v>
      </c>
    </row>
    <row r="9" spans="2:14" x14ac:dyDescent="0.3">
      <c r="B9" s="475" t="s">
        <v>1900</v>
      </c>
      <c r="D9" s="476" t="s">
        <v>1955</v>
      </c>
      <c r="E9" s="476"/>
      <c r="F9" s="475">
        <v>9051367</v>
      </c>
      <c r="G9" s="475">
        <v>0</v>
      </c>
      <c r="H9" s="475">
        <f t="shared" ref="H9:H20" si="0">F9+G9</f>
        <v>9051367</v>
      </c>
      <c r="I9" s="476"/>
      <c r="J9" s="475">
        <v>18860249.990000002</v>
      </c>
      <c r="K9" s="475">
        <v>0</v>
      </c>
      <c r="L9" s="475">
        <f t="shared" ref="L9:L20" si="1">J9+K9</f>
        <v>18860249.990000002</v>
      </c>
      <c r="M9" s="476"/>
      <c r="N9" s="475">
        <f t="shared" ref="N9:N20" si="2">H9-L9</f>
        <v>-9808882.9900000021</v>
      </c>
    </row>
    <row r="10" spans="2:14" x14ac:dyDescent="0.3">
      <c r="B10" s="475" t="s">
        <v>1912</v>
      </c>
      <c r="D10" s="476" t="s">
        <v>1955</v>
      </c>
      <c r="E10" s="476"/>
      <c r="F10" s="475">
        <v>0</v>
      </c>
      <c r="G10" s="475"/>
      <c r="H10" s="475"/>
      <c r="I10" s="476"/>
      <c r="J10" s="475">
        <v>8261658</v>
      </c>
      <c r="K10" s="475"/>
      <c r="L10" s="475">
        <f t="shared" si="1"/>
        <v>8261658</v>
      </c>
      <c r="M10" s="476"/>
      <c r="N10" s="475">
        <f t="shared" si="2"/>
        <v>-8261658</v>
      </c>
    </row>
    <row r="11" spans="2:14" x14ac:dyDescent="0.3">
      <c r="B11" s="475" t="s">
        <v>1919</v>
      </c>
      <c r="D11" s="476" t="s">
        <v>1955</v>
      </c>
      <c r="E11" s="476"/>
      <c r="F11" s="475">
        <v>5983626</v>
      </c>
      <c r="G11" s="475">
        <v>0</v>
      </c>
      <c r="H11" s="475">
        <f t="shared" si="0"/>
        <v>5983626</v>
      </c>
      <c r="I11" s="476"/>
      <c r="J11" s="475">
        <v>10711323</v>
      </c>
      <c r="K11" s="475">
        <v>0</v>
      </c>
      <c r="L11" s="475">
        <f t="shared" si="1"/>
        <v>10711323</v>
      </c>
      <c r="M11" s="476"/>
      <c r="N11" s="475">
        <f t="shared" si="2"/>
        <v>-4727697</v>
      </c>
    </row>
    <row r="12" spans="2:14" x14ac:dyDescent="0.3">
      <c r="B12" s="475" t="s">
        <v>1914</v>
      </c>
      <c r="D12" s="476" t="s">
        <v>1955</v>
      </c>
      <c r="E12" s="476"/>
      <c r="F12" s="475">
        <v>30483570</v>
      </c>
      <c r="G12" s="475">
        <v>0</v>
      </c>
      <c r="H12" s="475">
        <f t="shared" si="0"/>
        <v>30483570</v>
      </c>
      <c r="I12" s="476"/>
      <c r="J12" s="475">
        <v>0</v>
      </c>
      <c r="K12" s="475">
        <v>0</v>
      </c>
      <c r="L12" s="475">
        <f t="shared" si="1"/>
        <v>0</v>
      </c>
      <c r="M12" s="476"/>
      <c r="N12" s="475">
        <f t="shared" si="2"/>
        <v>30483570</v>
      </c>
    </row>
    <row r="13" spans="2:14" x14ac:dyDescent="0.3">
      <c r="B13" s="475" t="s">
        <v>1917</v>
      </c>
      <c r="D13" s="476" t="s">
        <v>1955</v>
      </c>
      <c r="E13" s="476"/>
      <c r="F13" s="475">
        <v>11000000</v>
      </c>
      <c r="G13" s="475">
        <v>0</v>
      </c>
      <c r="H13" s="475">
        <f t="shared" si="0"/>
        <v>11000000</v>
      </c>
      <c r="I13" s="476"/>
      <c r="J13" s="475">
        <v>10345035</v>
      </c>
      <c r="K13" s="475">
        <v>0</v>
      </c>
      <c r="L13" s="475">
        <f t="shared" si="1"/>
        <v>10345035</v>
      </c>
      <c r="M13" s="476"/>
      <c r="N13" s="475">
        <f t="shared" si="2"/>
        <v>654965</v>
      </c>
    </row>
    <row r="14" spans="2:14" x14ac:dyDescent="0.3">
      <c r="B14" s="475" t="s">
        <v>1910</v>
      </c>
      <c r="D14" s="476" t="s">
        <v>1955</v>
      </c>
      <c r="E14" s="476"/>
      <c r="F14" s="475">
        <v>1500000</v>
      </c>
      <c r="G14" s="475">
        <v>0</v>
      </c>
      <c r="H14" s="475">
        <f t="shared" si="0"/>
        <v>1500000</v>
      </c>
      <c r="I14" s="476"/>
      <c r="J14" s="475">
        <v>0</v>
      </c>
      <c r="K14" s="475">
        <v>0</v>
      </c>
      <c r="L14" s="475">
        <f t="shared" si="1"/>
        <v>0</v>
      </c>
      <c r="M14" s="476"/>
      <c r="N14" s="475">
        <f t="shared" si="2"/>
        <v>1500000</v>
      </c>
    </row>
    <row r="15" spans="2:14" x14ac:dyDescent="0.3">
      <c r="B15" s="475" t="s">
        <v>1925</v>
      </c>
      <c r="D15" s="476" t="s">
        <v>1955</v>
      </c>
      <c r="E15" s="476"/>
      <c r="F15" s="475">
        <v>850000</v>
      </c>
      <c r="G15" s="475">
        <v>0</v>
      </c>
      <c r="H15" s="475">
        <f t="shared" si="0"/>
        <v>850000</v>
      </c>
      <c r="I15" s="476"/>
      <c r="J15" s="475">
        <v>0</v>
      </c>
      <c r="K15" s="475">
        <v>0</v>
      </c>
      <c r="L15" s="475">
        <f t="shared" si="1"/>
        <v>0</v>
      </c>
      <c r="M15" s="476"/>
      <c r="N15" s="475">
        <f t="shared" si="2"/>
        <v>850000</v>
      </c>
    </row>
    <row r="16" spans="2:14" x14ac:dyDescent="0.3">
      <c r="B16" s="475" t="s">
        <v>1918</v>
      </c>
      <c r="D16" s="476" t="s">
        <v>1955</v>
      </c>
      <c r="E16" s="476"/>
      <c r="F16" s="475">
        <v>233320177</v>
      </c>
      <c r="G16" s="475">
        <v>0</v>
      </c>
      <c r="H16" s="475">
        <f t="shared" si="0"/>
        <v>233320177</v>
      </c>
      <c r="I16" s="476"/>
      <c r="J16" s="475">
        <v>206535905</v>
      </c>
      <c r="K16" s="475">
        <v>0</v>
      </c>
      <c r="L16" s="475">
        <f t="shared" si="1"/>
        <v>206535905</v>
      </c>
      <c r="M16" s="476"/>
      <c r="N16" s="475">
        <f t="shared" si="2"/>
        <v>26784272</v>
      </c>
    </row>
    <row r="17" spans="2:14" x14ac:dyDescent="0.3">
      <c r="B17" s="475" t="s">
        <v>1916</v>
      </c>
      <c r="D17" s="476" t="s">
        <v>1955</v>
      </c>
      <c r="E17" s="476"/>
      <c r="F17" s="475">
        <v>11400000</v>
      </c>
      <c r="G17" s="475">
        <v>0</v>
      </c>
      <c r="H17" s="475">
        <f t="shared" si="0"/>
        <v>11400000</v>
      </c>
      <c r="I17" s="476"/>
      <c r="J17" s="475">
        <v>0</v>
      </c>
      <c r="K17" s="475">
        <v>0</v>
      </c>
      <c r="L17" s="475">
        <f t="shared" si="1"/>
        <v>0</v>
      </c>
      <c r="M17" s="476"/>
      <c r="N17" s="475">
        <f t="shared" si="2"/>
        <v>11400000</v>
      </c>
    </row>
    <row r="18" spans="2:14" x14ac:dyDescent="0.3">
      <c r="B18" s="475" t="s">
        <v>1958</v>
      </c>
      <c r="D18" s="476" t="s">
        <v>1955</v>
      </c>
      <c r="E18" s="476"/>
      <c r="F18" s="475">
        <v>4500000</v>
      </c>
      <c r="G18" s="475">
        <v>0</v>
      </c>
      <c r="H18" s="475">
        <f t="shared" si="0"/>
        <v>4500000</v>
      </c>
      <c r="I18" s="476"/>
      <c r="J18" s="475">
        <v>0</v>
      </c>
      <c r="K18" s="475">
        <v>0</v>
      </c>
      <c r="L18" s="475">
        <f t="shared" si="1"/>
        <v>0</v>
      </c>
      <c r="M18" s="476"/>
      <c r="N18" s="475">
        <f t="shared" si="2"/>
        <v>4500000</v>
      </c>
    </row>
    <row r="19" spans="2:14" x14ac:dyDescent="0.3">
      <c r="B19" s="475" t="s">
        <v>1970</v>
      </c>
      <c r="D19" s="476" t="s">
        <v>1955</v>
      </c>
      <c r="E19" s="476"/>
      <c r="F19" s="475">
        <v>1259625</v>
      </c>
      <c r="G19" s="475">
        <v>0</v>
      </c>
      <c r="H19" s="475">
        <f t="shared" si="0"/>
        <v>1259625</v>
      </c>
      <c r="I19" s="476"/>
      <c r="J19" s="475">
        <v>0</v>
      </c>
      <c r="K19" s="475">
        <v>0</v>
      </c>
      <c r="L19" s="475">
        <f t="shared" si="1"/>
        <v>0</v>
      </c>
      <c r="M19" s="476"/>
      <c r="N19" s="475">
        <f t="shared" si="2"/>
        <v>1259625</v>
      </c>
    </row>
    <row r="20" spans="2:14" x14ac:dyDescent="0.3">
      <c r="B20" s="475" t="s">
        <v>1936</v>
      </c>
      <c r="D20" s="476" t="s">
        <v>1956</v>
      </c>
      <c r="E20" s="476" t="s">
        <v>1080</v>
      </c>
      <c r="F20" s="475">
        <v>884397635</v>
      </c>
      <c r="G20" s="475">
        <v>0</v>
      </c>
      <c r="H20" s="475">
        <f t="shared" si="0"/>
        <v>884397635</v>
      </c>
      <c r="I20" s="476"/>
      <c r="J20" s="475">
        <v>1021082762</v>
      </c>
      <c r="K20" s="475">
        <v>0</v>
      </c>
      <c r="L20" s="475">
        <f t="shared" si="1"/>
        <v>1021082762</v>
      </c>
      <c r="M20" s="476"/>
      <c r="N20" s="475">
        <f t="shared" si="2"/>
        <v>-136685127</v>
      </c>
    </row>
    <row r="21" spans="2:14" x14ac:dyDescent="0.3">
      <c r="B21" s="475" t="s">
        <v>1938</v>
      </c>
      <c r="D21" s="476" t="s">
        <v>1956</v>
      </c>
      <c r="E21" s="476" t="s">
        <v>1080</v>
      </c>
      <c r="F21" s="475">
        <v>27536000</v>
      </c>
      <c r="G21" s="475">
        <v>0</v>
      </c>
      <c r="H21" s="475">
        <f t="shared" ref="H21:H29" si="3">F21+G21</f>
        <v>27536000</v>
      </c>
      <c r="I21" s="476"/>
      <c r="J21" s="475">
        <v>28012400</v>
      </c>
      <c r="K21" s="475">
        <v>0</v>
      </c>
      <c r="L21" s="475">
        <f t="shared" ref="L21:L29" si="4">J21+K21</f>
        <v>28012400</v>
      </c>
      <c r="M21" s="476"/>
      <c r="N21" s="475">
        <f t="shared" ref="N21:N29" si="5">H21-L21</f>
        <v>-476400</v>
      </c>
    </row>
    <row r="22" spans="2:14" x14ac:dyDescent="0.3">
      <c r="B22" s="475" t="s">
        <v>1937</v>
      </c>
      <c r="D22" s="476" t="s">
        <v>1956</v>
      </c>
      <c r="E22" s="476" t="s">
        <v>1080</v>
      </c>
      <c r="F22" s="475">
        <v>280600600</v>
      </c>
      <c r="G22" s="475">
        <v>0</v>
      </c>
      <c r="H22" s="475">
        <f t="shared" si="3"/>
        <v>280600600</v>
      </c>
      <c r="I22" s="476"/>
      <c r="J22" s="475">
        <v>252540540</v>
      </c>
      <c r="K22" s="475">
        <v>0</v>
      </c>
      <c r="L22" s="475">
        <f t="shared" si="4"/>
        <v>252540540</v>
      </c>
      <c r="M22" s="476"/>
      <c r="N22" s="475">
        <f t="shared" si="5"/>
        <v>28060060</v>
      </c>
    </row>
    <row r="23" spans="2:14" x14ac:dyDescent="0.3">
      <c r="B23" s="475" t="s">
        <v>1939</v>
      </c>
      <c r="D23" s="476" t="s">
        <v>1956</v>
      </c>
      <c r="E23" s="476" t="s">
        <v>1080</v>
      </c>
      <c r="F23" s="475">
        <v>0</v>
      </c>
      <c r="G23" s="475">
        <v>0</v>
      </c>
      <c r="H23" s="475">
        <f t="shared" si="3"/>
        <v>0</v>
      </c>
      <c r="I23" s="476"/>
      <c r="J23" s="475">
        <v>5147800</v>
      </c>
      <c r="K23" s="475">
        <v>0</v>
      </c>
      <c r="L23" s="475">
        <f t="shared" si="4"/>
        <v>5147800</v>
      </c>
      <c r="M23" s="476"/>
      <c r="N23" s="475">
        <f t="shared" si="5"/>
        <v>-5147800</v>
      </c>
    </row>
    <row r="24" spans="2:14" x14ac:dyDescent="0.3">
      <c r="B24" s="475" t="s">
        <v>1909</v>
      </c>
      <c r="D24" s="476" t="s">
        <v>1957</v>
      </c>
      <c r="E24" s="476" t="s">
        <v>1080</v>
      </c>
      <c r="F24" s="475">
        <v>202320712</v>
      </c>
      <c r="G24" s="475">
        <v>0</v>
      </c>
      <c r="H24" s="475">
        <f t="shared" si="3"/>
        <v>202320712</v>
      </c>
      <c r="I24" s="476"/>
      <c r="J24" s="475">
        <v>300056246</v>
      </c>
      <c r="K24" s="475">
        <v>0</v>
      </c>
      <c r="L24" s="475">
        <f t="shared" si="4"/>
        <v>300056246</v>
      </c>
      <c r="M24" s="476"/>
      <c r="N24" s="475">
        <f t="shared" si="5"/>
        <v>-97735534</v>
      </c>
    </row>
    <row r="25" spans="2:14" x14ac:dyDescent="0.3">
      <c r="B25" s="475" t="s">
        <v>1929</v>
      </c>
      <c r="D25" s="476" t="s">
        <v>1957</v>
      </c>
      <c r="E25" s="476" t="s">
        <v>1080</v>
      </c>
      <c r="F25" s="475">
        <v>233904080</v>
      </c>
      <c r="G25" s="475">
        <v>0</v>
      </c>
      <c r="H25" s="475">
        <f t="shared" si="3"/>
        <v>233904080</v>
      </c>
      <c r="I25" s="476"/>
      <c r="J25" s="475">
        <v>334199119</v>
      </c>
      <c r="K25" s="475">
        <v>0</v>
      </c>
      <c r="L25" s="475">
        <f t="shared" si="4"/>
        <v>334199119</v>
      </c>
      <c r="M25" s="476"/>
      <c r="N25" s="475">
        <f t="shared" si="5"/>
        <v>-100295039</v>
      </c>
    </row>
    <row r="26" spans="2:14" x14ac:dyDescent="0.3">
      <c r="B26" s="475" t="s">
        <v>1935</v>
      </c>
      <c r="D26" s="476" t="s">
        <v>1957</v>
      </c>
      <c r="E26" s="476" t="s">
        <v>1080</v>
      </c>
      <c r="F26" s="475">
        <v>688989752</v>
      </c>
      <c r="G26" s="475">
        <v>0</v>
      </c>
      <c r="H26" s="475">
        <f t="shared" si="3"/>
        <v>688989752</v>
      </c>
      <c r="I26" s="476"/>
      <c r="J26" s="475">
        <v>726444991</v>
      </c>
      <c r="K26" s="475">
        <v>0</v>
      </c>
      <c r="L26" s="475">
        <f t="shared" si="4"/>
        <v>726444991</v>
      </c>
      <c r="M26" s="476"/>
      <c r="N26" s="475">
        <f t="shared" si="5"/>
        <v>-37455239</v>
      </c>
    </row>
    <row r="27" spans="2:14" x14ac:dyDescent="0.3">
      <c r="B27" s="475" t="s">
        <v>1907</v>
      </c>
      <c r="D27" s="476" t="s">
        <v>1957</v>
      </c>
      <c r="E27" s="476" t="s">
        <v>1080</v>
      </c>
      <c r="F27" s="475">
        <v>225013743</v>
      </c>
      <c r="G27" s="475">
        <v>0</v>
      </c>
      <c r="H27" s="475">
        <f t="shared" si="3"/>
        <v>225013743</v>
      </c>
      <c r="I27" s="476"/>
      <c r="J27" s="475">
        <v>0</v>
      </c>
      <c r="K27" s="475">
        <v>0</v>
      </c>
      <c r="L27" s="475">
        <f t="shared" si="4"/>
        <v>0</v>
      </c>
      <c r="M27" s="476"/>
      <c r="N27" s="475">
        <f t="shared" si="5"/>
        <v>225013743</v>
      </c>
    </row>
    <row r="28" spans="2:14" x14ac:dyDescent="0.3">
      <c r="B28" s="475" t="s">
        <v>1923</v>
      </c>
      <c r="D28" s="476" t="s">
        <v>1957</v>
      </c>
      <c r="E28" s="476"/>
      <c r="F28" s="475">
        <v>3300</v>
      </c>
      <c r="G28" s="475">
        <v>0</v>
      </c>
      <c r="H28" s="475">
        <f t="shared" si="3"/>
        <v>3300</v>
      </c>
      <c r="I28" s="476"/>
      <c r="J28" s="475">
        <v>315427417</v>
      </c>
      <c r="K28" s="475">
        <v>0</v>
      </c>
      <c r="L28" s="475">
        <f t="shared" si="4"/>
        <v>315427417</v>
      </c>
      <c r="M28" s="476"/>
      <c r="N28" s="475">
        <f t="shared" si="5"/>
        <v>-315424117</v>
      </c>
    </row>
    <row r="29" spans="2:14" x14ac:dyDescent="0.3">
      <c r="B29" s="475" t="s">
        <v>1922</v>
      </c>
      <c r="D29" s="476" t="s">
        <v>1957</v>
      </c>
      <c r="E29" s="476"/>
      <c r="F29" s="475">
        <v>4280304</v>
      </c>
      <c r="G29" s="475">
        <v>0</v>
      </c>
      <c r="H29" s="475">
        <f t="shared" si="3"/>
        <v>4280304</v>
      </c>
      <c r="I29" s="476"/>
      <c r="J29" s="475">
        <v>0</v>
      </c>
      <c r="K29" s="475">
        <v>0</v>
      </c>
      <c r="L29" s="475">
        <f t="shared" si="4"/>
        <v>0</v>
      </c>
      <c r="M29" s="476"/>
      <c r="N29" s="475">
        <f t="shared" si="5"/>
        <v>4280304</v>
      </c>
    </row>
    <row r="30" spans="2:14" x14ac:dyDescent="0.3">
      <c r="B30" s="470" t="s">
        <v>1399</v>
      </c>
      <c r="C30" s="458"/>
      <c r="D30" s="470"/>
      <c r="E30" s="458"/>
      <c r="F30" s="471">
        <f>SUM(F8:F29)</f>
        <v>3261055466</v>
      </c>
      <c r="G30" s="471">
        <f>SUM(G8:G29)</f>
        <v>0</v>
      </c>
      <c r="H30" s="471">
        <f>SUM(H8:H29)</f>
        <v>3261055466</v>
      </c>
      <c r="I30" s="458"/>
      <c r="J30" s="471">
        <f>SUM(J8:J29)</f>
        <v>3701267124</v>
      </c>
      <c r="K30" s="471">
        <f>SUM(K8:K29)</f>
        <v>0</v>
      </c>
      <c r="L30" s="471">
        <f>SUM(L8:L29)</f>
        <v>3701267124</v>
      </c>
      <c r="M30" s="458"/>
      <c r="N30" s="471">
        <f>SUM(N8:N29)</f>
        <v>-440211658</v>
      </c>
    </row>
  </sheetData>
  <mergeCells count="5">
    <mergeCell ref="B5:B6"/>
    <mergeCell ref="D5:D6"/>
    <mergeCell ref="F5:H5"/>
    <mergeCell ref="J5:L5"/>
    <mergeCell ref="N5:N6"/>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
  <sheetViews>
    <sheetView showGridLines="0" zoomScaleNormal="100" workbookViewId="0">
      <selection activeCell="B2" sqref="B2"/>
    </sheetView>
  </sheetViews>
  <sheetFormatPr baseColWidth="10" defaultColWidth="11.44140625" defaultRowHeight="14.4" x14ac:dyDescent="0.3"/>
  <cols>
    <col min="1" max="1" width="11.5546875" customWidth="1"/>
  </cols>
  <sheetData>
    <row r="2" spans="2:2" x14ac:dyDescent="0.3">
      <c r="B2" s="318" t="s">
        <v>2700</v>
      </c>
    </row>
  </sheetData>
  <pageMargins left="0.70000000000000007" right="0.70000000000000007" top="0.75" bottom="0.75" header="0.30000000000000004" footer="0.30000000000000004"/>
  <drawing r:id="rId1"/>
  <legacyDrawing r:id="rId2"/>
  <oleObjects>
    <mc:AlternateContent xmlns:mc="http://schemas.openxmlformats.org/markup-compatibility/2006">
      <mc:Choice Requires="x14">
        <oleObject progId="Worksheet" dvAspect="DVASPECT_ICON" shapeId="30721" r:id="rId3">
          <objectPr defaultSize="0" r:id="rId4">
            <anchor moveWithCells="1">
              <from>
                <xdr:col>2</xdr:col>
                <xdr:colOff>0</xdr:colOff>
                <xdr:row>5</xdr:row>
                <xdr:rowOff>0</xdr:rowOff>
              </from>
              <to>
                <xdr:col>3</xdr:col>
                <xdr:colOff>152400</xdr:colOff>
                <xdr:row>8</xdr:row>
                <xdr:rowOff>114300</xdr:rowOff>
              </to>
            </anchor>
          </objectPr>
        </oleObject>
      </mc:Choice>
      <mc:Fallback>
        <oleObject progId="Worksheet" dvAspect="DVASPECT_ICON" shapeId="30721" r:id="rId3"/>
      </mc:Fallback>
    </mc:AlternateContent>
  </oleObject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
  <sheetViews>
    <sheetView showGridLines="0" workbookViewId="0">
      <selection activeCell="B2" sqref="B2"/>
    </sheetView>
  </sheetViews>
  <sheetFormatPr baseColWidth="10" defaultColWidth="11.44140625" defaultRowHeight="14.4" x14ac:dyDescent="0.3"/>
  <cols>
    <col min="1" max="1" width="11.5546875" customWidth="1"/>
  </cols>
  <sheetData>
    <row r="2" spans="2:2" x14ac:dyDescent="0.3">
      <c r="B2" s="318" t="s">
        <v>2701</v>
      </c>
    </row>
  </sheetData>
  <pageMargins left="0.70000000000000007" right="0.70000000000000007" top="0.75" bottom="0.75" header="0.30000000000000004" footer="0.30000000000000004"/>
  <drawing r:id="rId1"/>
  <legacyDrawing r:id="rId2"/>
  <oleObjects>
    <mc:AlternateContent xmlns:mc="http://schemas.openxmlformats.org/markup-compatibility/2006">
      <mc:Choice Requires="x14">
        <oleObject progId="Worksheet" dvAspect="DVASPECT_ICON" shapeId="31745" r:id="rId3">
          <objectPr defaultSize="0" r:id="rId4">
            <anchor moveWithCells="1">
              <from>
                <xdr:col>2</xdr:col>
                <xdr:colOff>0</xdr:colOff>
                <xdr:row>5</xdr:row>
                <xdr:rowOff>0</xdr:rowOff>
              </from>
              <to>
                <xdr:col>3</xdr:col>
                <xdr:colOff>152400</xdr:colOff>
                <xdr:row>8</xdr:row>
                <xdr:rowOff>114300</xdr:rowOff>
              </to>
            </anchor>
          </objectPr>
        </oleObject>
      </mc:Choice>
      <mc:Fallback>
        <oleObject progId="Worksheet" dvAspect="DVASPECT_ICON" shapeId="31745" r:id="rId3"/>
      </mc:Fallback>
    </mc:AlternateContent>
  </oleObject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
  <sheetViews>
    <sheetView showGridLines="0" workbookViewId="0">
      <selection activeCell="B2" sqref="B2"/>
    </sheetView>
  </sheetViews>
  <sheetFormatPr baseColWidth="10" defaultColWidth="11.44140625" defaultRowHeight="14.4" x14ac:dyDescent="0.3"/>
  <cols>
    <col min="1" max="1" width="11.5546875" customWidth="1"/>
  </cols>
  <sheetData>
    <row r="2" spans="2:2" x14ac:dyDescent="0.3">
      <c r="B2" s="318" t="s">
        <v>2702</v>
      </c>
    </row>
  </sheetData>
  <pageMargins left="0.70000000000000007" right="0.70000000000000007" top="0.75" bottom="0.75" header="0.30000000000000004" footer="0.30000000000000004"/>
  <drawing r:id="rId1"/>
  <legacyDrawing r:id="rId2"/>
  <oleObjects>
    <mc:AlternateContent xmlns:mc="http://schemas.openxmlformats.org/markup-compatibility/2006">
      <mc:Choice Requires="x14">
        <oleObject progId="Worksheet" dvAspect="DVASPECT_ICON" shapeId="32769" r:id="rId3">
          <objectPr defaultSize="0" r:id="rId4">
            <anchor moveWithCells="1">
              <from>
                <xdr:col>2</xdr:col>
                <xdr:colOff>0</xdr:colOff>
                <xdr:row>6</xdr:row>
                <xdr:rowOff>0</xdr:rowOff>
              </from>
              <to>
                <xdr:col>3</xdr:col>
                <xdr:colOff>152400</xdr:colOff>
                <xdr:row>9</xdr:row>
                <xdr:rowOff>114300</xdr:rowOff>
              </to>
            </anchor>
          </objectPr>
        </oleObject>
      </mc:Choice>
      <mc:Fallback>
        <oleObject progId="Worksheet" dvAspect="DVASPECT_ICON" shapeId="32769" r:id="rId3"/>
      </mc:Fallback>
    </mc:AlternateContent>
  </oleObjec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E6AD2-6AE0-4C0E-A12A-4C8B05114A83}">
  <dimension ref="B2:I66"/>
  <sheetViews>
    <sheetView showGridLines="0" workbookViewId="0">
      <selection activeCell="B2" sqref="B2"/>
    </sheetView>
  </sheetViews>
  <sheetFormatPr baseColWidth="10" defaultColWidth="11.44140625" defaultRowHeight="14.4" x14ac:dyDescent="0.3"/>
  <cols>
    <col min="3" max="3" width="23.109375" customWidth="1"/>
    <col min="6" max="6" width="32.5546875" customWidth="1"/>
  </cols>
  <sheetData>
    <row r="2" spans="2:2" x14ac:dyDescent="0.3">
      <c r="B2" s="318" t="s">
        <v>2703</v>
      </c>
    </row>
    <row r="17" spans="2:9" ht="24.75" customHeight="1" x14ac:dyDescent="0.3">
      <c r="B17" s="437" t="s">
        <v>1974</v>
      </c>
      <c r="C17" s="437" t="s">
        <v>1975</v>
      </c>
      <c r="D17" s="437" t="s">
        <v>1976</v>
      </c>
      <c r="E17" s="437" t="s">
        <v>1977</v>
      </c>
      <c r="F17" s="437" t="s">
        <v>1978</v>
      </c>
      <c r="G17" s="438" t="s">
        <v>1979</v>
      </c>
      <c r="H17" s="439"/>
      <c r="I17" s="439"/>
    </row>
    <row r="18" spans="2:9" ht="15" x14ac:dyDescent="0.3">
      <c r="B18" s="438" t="s">
        <v>1980</v>
      </c>
      <c r="C18" s="438" t="s">
        <v>1981</v>
      </c>
      <c r="D18" s="440">
        <v>44337</v>
      </c>
      <c r="E18" s="441">
        <v>5293244</v>
      </c>
      <c r="F18" s="438" t="s">
        <v>1982</v>
      </c>
      <c r="G18" s="895">
        <f>E18+E19+E20+E21+E22+E23+E24+E25+E26+E27+E28+E29</f>
        <v>63518928</v>
      </c>
      <c r="H18" s="439"/>
      <c r="I18" s="439"/>
    </row>
    <row r="19" spans="2:9" ht="15" x14ac:dyDescent="0.3">
      <c r="B19" s="438" t="s">
        <v>1983</v>
      </c>
      <c r="C19" s="438" t="s">
        <v>1981</v>
      </c>
      <c r="D19" s="440">
        <v>44337</v>
      </c>
      <c r="E19" s="441">
        <v>5293244</v>
      </c>
      <c r="F19" s="438" t="s">
        <v>1984</v>
      </c>
      <c r="G19" s="896"/>
      <c r="H19" s="439"/>
      <c r="I19" s="439"/>
    </row>
    <row r="20" spans="2:9" ht="15" x14ac:dyDescent="0.3">
      <c r="B20" s="438" t="s">
        <v>1985</v>
      </c>
      <c r="C20" s="438" t="s">
        <v>1981</v>
      </c>
      <c r="D20" s="440">
        <v>44337</v>
      </c>
      <c r="E20" s="441">
        <v>5293244</v>
      </c>
      <c r="F20" s="438" t="s">
        <v>1986</v>
      </c>
      <c r="G20" s="896"/>
      <c r="H20" s="439"/>
      <c r="I20" s="439"/>
    </row>
    <row r="21" spans="2:9" ht="15" x14ac:dyDescent="0.3">
      <c r="B21" s="438" t="s">
        <v>1987</v>
      </c>
      <c r="C21" s="438" t="s">
        <v>1981</v>
      </c>
      <c r="D21" s="440">
        <v>44337</v>
      </c>
      <c r="E21" s="441">
        <v>5293244</v>
      </c>
      <c r="F21" s="438" t="s">
        <v>1988</v>
      </c>
      <c r="G21" s="896"/>
      <c r="H21" s="439"/>
      <c r="I21" s="439"/>
    </row>
    <row r="22" spans="2:9" ht="15" x14ac:dyDescent="0.3">
      <c r="B22" s="438" t="s">
        <v>1989</v>
      </c>
      <c r="C22" s="438" t="s">
        <v>1981</v>
      </c>
      <c r="D22" s="440">
        <v>44337</v>
      </c>
      <c r="E22" s="441">
        <v>5293244</v>
      </c>
      <c r="F22" s="438" t="s">
        <v>1990</v>
      </c>
      <c r="G22" s="896"/>
      <c r="H22" s="439"/>
      <c r="I22" s="439"/>
    </row>
    <row r="23" spans="2:9" ht="15" x14ac:dyDescent="0.3">
      <c r="B23" s="438" t="s">
        <v>1991</v>
      </c>
      <c r="C23" s="438" t="s">
        <v>1981</v>
      </c>
      <c r="D23" s="440">
        <v>44337</v>
      </c>
      <c r="E23" s="441">
        <v>5293244</v>
      </c>
      <c r="F23" s="438" t="s">
        <v>1992</v>
      </c>
      <c r="G23" s="896"/>
      <c r="H23" s="439"/>
      <c r="I23" s="439"/>
    </row>
    <row r="24" spans="2:9" ht="15" x14ac:dyDescent="0.3">
      <c r="B24" s="438" t="s">
        <v>1993</v>
      </c>
      <c r="C24" s="438" t="s">
        <v>1981</v>
      </c>
      <c r="D24" s="440">
        <v>44337</v>
      </c>
      <c r="E24" s="441">
        <v>5293244</v>
      </c>
      <c r="F24" s="438" t="s">
        <v>1994</v>
      </c>
      <c r="G24" s="896"/>
      <c r="H24" s="439"/>
      <c r="I24" s="439"/>
    </row>
    <row r="25" spans="2:9" ht="15" x14ac:dyDescent="0.3">
      <c r="B25" s="438" t="s">
        <v>1995</v>
      </c>
      <c r="C25" s="438" t="s">
        <v>1981</v>
      </c>
      <c r="D25" s="440">
        <v>44337</v>
      </c>
      <c r="E25" s="441">
        <v>5293244</v>
      </c>
      <c r="F25" s="438" t="s">
        <v>1996</v>
      </c>
      <c r="G25" s="896"/>
      <c r="H25" s="439"/>
      <c r="I25" s="439"/>
    </row>
    <row r="26" spans="2:9" ht="15" x14ac:dyDescent="0.3">
      <c r="B26" s="438" t="s">
        <v>1997</v>
      </c>
      <c r="C26" s="438" t="s">
        <v>1981</v>
      </c>
      <c r="D26" s="440">
        <v>44337</v>
      </c>
      <c r="E26" s="441">
        <v>5293244</v>
      </c>
      <c r="F26" s="438" t="s">
        <v>1998</v>
      </c>
      <c r="G26" s="896"/>
      <c r="H26" s="439"/>
      <c r="I26" s="439"/>
    </row>
    <row r="27" spans="2:9" ht="15" x14ac:dyDescent="0.3">
      <c r="B27" s="438" t="s">
        <v>1999</v>
      </c>
      <c r="C27" s="438" t="s">
        <v>1981</v>
      </c>
      <c r="D27" s="440">
        <v>44337</v>
      </c>
      <c r="E27" s="441">
        <v>5293244</v>
      </c>
      <c r="F27" s="438" t="s">
        <v>2000</v>
      </c>
      <c r="G27" s="896"/>
      <c r="H27" s="439"/>
      <c r="I27" s="439"/>
    </row>
    <row r="28" spans="2:9" ht="15" x14ac:dyDescent="0.3">
      <c r="B28" s="438" t="s">
        <v>2001</v>
      </c>
      <c r="C28" s="438" t="s">
        <v>1981</v>
      </c>
      <c r="D28" s="440">
        <v>44337</v>
      </c>
      <c r="E28" s="441">
        <v>5293244</v>
      </c>
      <c r="F28" s="438" t="s">
        <v>2002</v>
      </c>
      <c r="G28" s="896"/>
      <c r="H28" s="439"/>
      <c r="I28" s="439"/>
    </row>
    <row r="29" spans="2:9" ht="15" x14ac:dyDescent="0.3">
      <c r="B29" s="438" t="s">
        <v>2003</v>
      </c>
      <c r="C29" s="438" t="s">
        <v>1981</v>
      </c>
      <c r="D29" s="440">
        <v>44337</v>
      </c>
      <c r="E29" s="441">
        <v>5293244</v>
      </c>
      <c r="F29" s="438" t="s">
        <v>2004</v>
      </c>
      <c r="G29" s="897"/>
      <c r="H29" s="439"/>
      <c r="I29" s="439"/>
    </row>
    <row r="30" spans="2:9" ht="15" x14ac:dyDescent="0.3">
      <c r="B30" s="438" t="s">
        <v>2005</v>
      </c>
      <c r="C30" s="438" t="s">
        <v>1981</v>
      </c>
      <c r="D30" s="440">
        <v>44403</v>
      </c>
      <c r="E30" s="441">
        <v>11307504</v>
      </c>
      <c r="F30" s="438" t="s">
        <v>1982</v>
      </c>
      <c r="G30" s="895">
        <f>E30+E31+E32+E33+E34+E35+E36+E37+E38+E39+E40+E41</f>
        <v>135690048</v>
      </c>
      <c r="H30" s="439"/>
      <c r="I30" s="439"/>
    </row>
    <row r="31" spans="2:9" ht="15" x14ac:dyDescent="0.3">
      <c r="B31" s="438" t="s">
        <v>2006</v>
      </c>
      <c r="C31" s="438" t="s">
        <v>1981</v>
      </c>
      <c r="D31" s="440">
        <v>44403</v>
      </c>
      <c r="E31" s="441">
        <v>11307504</v>
      </c>
      <c r="F31" s="438" t="s">
        <v>1984</v>
      </c>
      <c r="G31" s="896"/>
      <c r="H31" s="439"/>
      <c r="I31" s="439"/>
    </row>
    <row r="32" spans="2:9" ht="15" x14ac:dyDescent="0.3">
      <c r="B32" s="438" t="s">
        <v>2007</v>
      </c>
      <c r="C32" s="438" t="s">
        <v>1981</v>
      </c>
      <c r="D32" s="440">
        <v>44403</v>
      </c>
      <c r="E32" s="441">
        <v>11307504</v>
      </c>
      <c r="F32" s="438" t="s">
        <v>1986</v>
      </c>
      <c r="G32" s="896"/>
      <c r="H32" s="439"/>
      <c r="I32" s="439"/>
    </row>
    <row r="33" spans="2:9" ht="15" x14ac:dyDescent="0.3">
      <c r="B33" s="438" t="s">
        <v>2008</v>
      </c>
      <c r="C33" s="438" t="s">
        <v>1981</v>
      </c>
      <c r="D33" s="440">
        <v>44403</v>
      </c>
      <c r="E33" s="441">
        <v>11307504</v>
      </c>
      <c r="F33" s="438" t="s">
        <v>1988</v>
      </c>
      <c r="G33" s="896"/>
      <c r="H33" s="439"/>
      <c r="I33" s="439"/>
    </row>
    <row r="34" spans="2:9" ht="15" x14ac:dyDescent="0.3">
      <c r="B34" s="438" t="s">
        <v>2009</v>
      </c>
      <c r="C34" s="438" t="s">
        <v>1981</v>
      </c>
      <c r="D34" s="440">
        <v>44403</v>
      </c>
      <c r="E34" s="441">
        <v>11307504</v>
      </c>
      <c r="F34" s="438" t="s">
        <v>1990</v>
      </c>
      <c r="G34" s="896"/>
      <c r="H34" s="439"/>
      <c r="I34" s="439"/>
    </row>
    <row r="35" spans="2:9" ht="15" x14ac:dyDescent="0.3">
      <c r="B35" s="438" t="s">
        <v>2010</v>
      </c>
      <c r="C35" s="438" t="s">
        <v>1981</v>
      </c>
      <c r="D35" s="440">
        <v>44403</v>
      </c>
      <c r="E35" s="441">
        <v>11307504</v>
      </c>
      <c r="F35" s="438" t="s">
        <v>1992</v>
      </c>
      <c r="G35" s="896"/>
      <c r="H35" s="439"/>
      <c r="I35" s="439"/>
    </row>
    <row r="36" spans="2:9" ht="15" x14ac:dyDescent="0.3">
      <c r="B36" s="438" t="s">
        <v>2011</v>
      </c>
      <c r="C36" s="438" t="s">
        <v>1981</v>
      </c>
      <c r="D36" s="440">
        <v>44403</v>
      </c>
      <c r="E36" s="441">
        <v>11307504</v>
      </c>
      <c r="F36" s="438" t="s">
        <v>1994</v>
      </c>
      <c r="G36" s="896"/>
      <c r="H36" s="439"/>
      <c r="I36" s="439"/>
    </row>
    <row r="37" spans="2:9" ht="15" x14ac:dyDescent="0.3">
      <c r="B37" s="438" t="s">
        <v>2012</v>
      </c>
      <c r="C37" s="438" t="s">
        <v>1981</v>
      </c>
      <c r="D37" s="440">
        <v>44403</v>
      </c>
      <c r="E37" s="441">
        <v>11307504</v>
      </c>
      <c r="F37" s="438" t="s">
        <v>1996</v>
      </c>
      <c r="G37" s="896"/>
      <c r="H37" s="439"/>
      <c r="I37" s="439"/>
    </row>
    <row r="38" spans="2:9" ht="15" x14ac:dyDescent="0.3">
      <c r="B38" s="438" t="s">
        <v>2013</v>
      </c>
      <c r="C38" s="438" t="s">
        <v>1981</v>
      </c>
      <c r="D38" s="440">
        <v>44403</v>
      </c>
      <c r="E38" s="441">
        <v>11307504</v>
      </c>
      <c r="F38" s="438" t="s">
        <v>1998</v>
      </c>
      <c r="G38" s="896"/>
      <c r="H38" s="439"/>
      <c r="I38" s="439"/>
    </row>
    <row r="39" spans="2:9" ht="15" x14ac:dyDescent="0.3">
      <c r="B39" s="438" t="s">
        <v>2014</v>
      </c>
      <c r="C39" s="438" t="s">
        <v>1981</v>
      </c>
      <c r="D39" s="440">
        <v>44403</v>
      </c>
      <c r="E39" s="441">
        <v>11307504</v>
      </c>
      <c r="F39" s="438" t="s">
        <v>2000</v>
      </c>
      <c r="G39" s="896"/>
      <c r="H39" s="439"/>
      <c r="I39" s="439"/>
    </row>
    <row r="40" spans="2:9" ht="15" x14ac:dyDescent="0.3">
      <c r="B40" s="438" t="s">
        <v>2015</v>
      </c>
      <c r="C40" s="438" t="s">
        <v>1981</v>
      </c>
      <c r="D40" s="440">
        <v>44403</v>
      </c>
      <c r="E40" s="441">
        <v>11307504</v>
      </c>
      <c r="F40" s="438" t="s">
        <v>2004</v>
      </c>
      <c r="G40" s="896"/>
      <c r="H40" s="439"/>
      <c r="I40" s="439"/>
    </row>
    <row r="41" spans="2:9" ht="15" x14ac:dyDescent="0.3">
      <c r="B41" s="438" t="s">
        <v>2016</v>
      </c>
      <c r="C41" s="438" t="s">
        <v>1981</v>
      </c>
      <c r="D41" s="440">
        <v>44403</v>
      </c>
      <c r="E41" s="441">
        <v>11307504</v>
      </c>
      <c r="F41" s="438" t="s">
        <v>2002</v>
      </c>
      <c r="G41" s="897"/>
      <c r="H41" s="439"/>
      <c r="I41" s="439"/>
    </row>
    <row r="42" spans="2:9" ht="15" x14ac:dyDescent="0.3">
      <c r="B42" s="438" t="s">
        <v>2017</v>
      </c>
      <c r="C42" s="438" t="s">
        <v>1981</v>
      </c>
      <c r="D42" s="440">
        <v>44447</v>
      </c>
      <c r="E42" s="441">
        <v>7532513</v>
      </c>
      <c r="F42" s="438" t="s">
        <v>1982</v>
      </c>
      <c r="G42" s="898">
        <f>E42+E43+E44+E45+E46+E47+E48+E49+E50+E51+E52+E53</f>
        <v>90390156</v>
      </c>
      <c r="H42" s="439"/>
      <c r="I42" s="439"/>
    </row>
    <row r="43" spans="2:9" ht="15" x14ac:dyDescent="0.3">
      <c r="B43" s="438" t="s">
        <v>2018</v>
      </c>
      <c r="C43" s="438" t="s">
        <v>1981</v>
      </c>
      <c r="D43" s="440">
        <v>44447</v>
      </c>
      <c r="E43" s="441">
        <v>7532513</v>
      </c>
      <c r="F43" s="438" t="s">
        <v>1984</v>
      </c>
      <c r="G43" s="899"/>
      <c r="H43" s="439"/>
      <c r="I43" s="439"/>
    </row>
    <row r="44" spans="2:9" ht="15" x14ac:dyDescent="0.3">
      <c r="B44" s="438" t="s">
        <v>2019</v>
      </c>
      <c r="C44" s="438" t="s">
        <v>1981</v>
      </c>
      <c r="D44" s="440">
        <v>44447</v>
      </c>
      <c r="E44" s="441">
        <v>7532513</v>
      </c>
      <c r="F44" s="438" t="s">
        <v>1986</v>
      </c>
      <c r="G44" s="899"/>
      <c r="H44" s="439"/>
      <c r="I44" s="439"/>
    </row>
    <row r="45" spans="2:9" ht="15" x14ac:dyDescent="0.3">
      <c r="B45" s="438" t="s">
        <v>2020</v>
      </c>
      <c r="C45" s="438" t="s">
        <v>1981</v>
      </c>
      <c r="D45" s="440">
        <v>44447</v>
      </c>
      <c r="E45" s="441">
        <v>7532513</v>
      </c>
      <c r="F45" s="438" t="s">
        <v>1988</v>
      </c>
      <c r="G45" s="899"/>
      <c r="H45" s="439"/>
      <c r="I45" s="439"/>
    </row>
    <row r="46" spans="2:9" ht="15" x14ac:dyDescent="0.3">
      <c r="B46" s="438" t="s">
        <v>2021</v>
      </c>
      <c r="C46" s="438" t="s">
        <v>1981</v>
      </c>
      <c r="D46" s="440">
        <v>44447</v>
      </c>
      <c r="E46" s="441">
        <v>7532513</v>
      </c>
      <c r="F46" s="438" t="s">
        <v>1990</v>
      </c>
      <c r="G46" s="899"/>
      <c r="H46" s="439"/>
      <c r="I46" s="439"/>
    </row>
    <row r="47" spans="2:9" ht="15" x14ac:dyDescent="0.3">
      <c r="B47" s="438" t="s">
        <v>2022</v>
      </c>
      <c r="C47" s="438" t="s">
        <v>1981</v>
      </c>
      <c r="D47" s="440">
        <v>44447</v>
      </c>
      <c r="E47" s="441">
        <v>7532513</v>
      </c>
      <c r="F47" s="438" t="s">
        <v>1992</v>
      </c>
      <c r="G47" s="899"/>
      <c r="H47" s="439"/>
      <c r="I47" s="439"/>
    </row>
    <row r="48" spans="2:9" ht="15" x14ac:dyDescent="0.3">
      <c r="B48" s="438" t="s">
        <v>2023</v>
      </c>
      <c r="C48" s="438" t="s">
        <v>1981</v>
      </c>
      <c r="D48" s="440">
        <v>44447</v>
      </c>
      <c r="E48" s="441">
        <v>7532513</v>
      </c>
      <c r="F48" s="438" t="s">
        <v>1994</v>
      </c>
      <c r="G48" s="899"/>
      <c r="H48" s="439"/>
      <c r="I48" s="439"/>
    </row>
    <row r="49" spans="2:9" ht="15" x14ac:dyDescent="0.3">
      <c r="B49" s="438" t="s">
        <v>2024</v>
      </c>
      <c r="C49" s="438" t="s">
        <v>1981</v>
      </c>
      <c r="D49" s="440">
        <v>44447</v>
      </c>
      <c r="E49" s="441">
        <v>7532513</v>
      </c>
      <c r="F49" s="438" t="s">
        <v>1996</v>
      </c>
      <c r="G49" s="899"/>
      <c r="H49" s="439"/>
      <c r="I49" s="439"/>
    </row>
    <row r="50" spans="2:9" ht="15" x14ac:dyDescent="0.3">
      <c r="B50" s="438" t="s">
        <v>2025</v>
      </c>
      <c r="C50" s="438" t="s">
        <v>1981</v>
      </c>
      <c r="D50" s="440">
        <v>44447</v>
      </c>
      <c r="E50" s="441">
        <v>7532513</v>
      </c>
      <c r="F50" s="438" t="s">
        <v>1998</v>
      </c>
      <c r="G50" s="899"/>
      <c r="H50" s="439"/>
      <c r="I50" s="439"/>
    </row>
    <row r="51" spans="2:9" ht="15" x14ac:dyDescent="0.3">
      <c r="B51" s="438" t="s">
        <v>2026</v>
      </c>
      <c r="C51" s="438" t="s">
        <v>1981</v>
      </c>
      <c r="D51" s="440">
        <v>44447</v>
      </c>
      <c r="E51" s="441">
        <v>7532513</v>
      </c>
      <c r="F51" s="438" t="s">
        <v>2000</v>
      </c>
      <c r="G51" s="899"/>
    </row>
    <row r="52" spans="2:9" ht="15" x14ac:dyDescent="0.3">
      <c r="B52" s="438" t="s">
        <v>2027</v>
      </c>
      <c r="C52" s="438" t="s">
        <v>1981</v>
      </c>
      <c r="D52" s="440">
        <v>44447</v>
      </c>
      <c r="E52" s="441">
        <v>7532513</v>
      </c>
      <c r="F52" s="438" t="s">
        <v>2002</v>
      </c>
      <c r="G52" s="899"/>
    </row>
    <row r="53" spans="2:9" ht="15" x14ac:dyDescent="0.3">
      <c r="B53" s="438" t="s">
        <v>2028</v>
      </c>
      <c r="C53" s="438" t="s">
        <v>1981</v>
      </c>
      <c r="D53" s="440">
        <v>44447</v>
      </c>
      <c r="E53" s="441">
        <v>7532513</v>
      </c>
      <c r="F53" s="438" t="s">
        <v>2004</v>
      </c>
      <c r="G53" s="899"/>
    </row>
    <row r="54" spans="2:9" ht="15" x14ac:dyDescent="0.3">
      <c r="B54" s="438" t="s">
        <v>2029</v>
      </c>
      <c r="C54" s="438" t="s">
        <v>1981</v>
      </c>
      <c r="D54" s="440">
        <v>44530</v>
      </c>
      <c r="E54" s="441">
        <v>10694569</v>
      </c>
      <c r="F54" s="438" t="s">
        <v>2004</v>
      </c>
      <c r="G54" s="900">
        <f>E54+E55+E56+E57+E58+E59+E60+E61+E62+E63+E64+E65</f>
        <v>128334828</v>
      </c>
    </row>
    <row r="55" spans="2:9" ht="15" x14ac:dyDescent="0.3">
      <c r="B55" s="438" t="s">
        <v>2030</v>
      </c>
      <c r="C55" s="438" t="s">
        <v>1981</v>
      </c>
      <c r="D55" s="440">
        <v>44530</v>
      </c>
      <c r="E55" s="441">
        <v>10694569</v>
      </c>
      <c r="F55" s="438" t="s">
        <v>1986</v>
      </c>
      <c r="G55" s="901"/>
    </row>
    <row r="56" spans="2:9" ht="15" x14ac:dyDescent="0.3">
      <c r="B56" s="438" t="s">
        <v>2031</v>
      </c>
      <c r="C56" s="438" t="s">
        <v>1981</v>
      </c>
      <c r="D56" s="440">
        <v>44530</v>
      </c>
      <c r="E56" s="441">
        <v>10694569</v>
      </c>
      <c r="F56" s="438" t="s">
        <v>1996</v>
      </c>
      <c r="G56" s="901"/>
    </row>
    <row r="57" spans="2:9" ht="15" x14ac:dyDescent="0.3">
      <c r="B57" s="438" t="s">
        <v>2032</v>
      </c>
      <c r="C57" s="438" t="s">
        <v>1981</v>
      </c>
      <c r="D57" s="440">
        <v>44530</v>
      </c>
      <c r="E57" s="441">
        <v>10694569</v>
      </c>
      <c r="F57" s="438" t="s">
        <v>1982</v>
      </c>
      <c r="G57" s="901"/>
    </row>
    <row r="58" spans="2:9" ht="15" x14ac:dyDescent="0.3">
      <c r="B58" s="438" t="s">
        <v>2033</v>
      </c>
      <c r="C58" s="438" t="s">
        <v>1981</v>
      </c>
      <c r="D58" s="440">
        <v>44530</v>
      </c>
      <c r="E58" s="441">
        <v>10694569</v>
      </c>
      <c r="F58" s="438" t="s">
        <v>1992</v>
      </c>
      <c r="G58" s="901"/>
    </row>
    <row r="59" spans="2:9" ht="15" x14ac:dyDescent="0.3">
      <c r="B59" s="438" t="s">
        <v>2034</v>
      </c>
      <c r="C59" s="438" t="s">
        <v>1981</v>
      </c>
      <c r="D59" s="440">
        <v>44530</v>
      </c>
      <c r="E59" s="441">
        <v>10694569</v>
      </c>
      <c r="F59" s="438" t="s">
        <v>1988</v>
      </c>
      <c r="G59" s="901"/>
    </row>
    <row r="60" spans="2:9" ht="15" x14ac:dyDescent="0.3">
      <c r="B60" s="438" t="s">
        <v>2035</v>
      </c>
      <c r="C60" s="438" t="s">
        <v>1981</v>
      </c>
      <c r="D60" s="440">
        <v>44530</v>
      </c>
      <c r="E60" s="441">
        <v>10694569</v>
      </c>
      <c r="F60" s="438" t="s">
        <v>1984</v>
      </c>
      <c r="G60" s="901"/>
    </row>
    <row r="61" spans="2:9" ht="15" x14ac:dyDescent="0.3">
      <c r="B61" s="438" t="s">
        <v>2036</v>
      </c>
      <c r="C61" s="438" t="s">
        <v>1981</v>
      </c>
      <c r="D61" s="440">
        <v>44530</v>
      </c>
      <c r="E61" s="441">
        <v>10694569</v>
      </c>
      <c r="F61" s="438" t="s">
        <v>2037</v>
      </c>
      <c r="G61" s="901"/>
    </row>
    <row r="62" spans="2:9" ht="15" x14ac:dyDescent="0.3">
      <c r="B62" s="438" t="s">
        <v>2038</v>
      </c>
      <c r="C62" s="438" t="s">
        <v>1981</v>
      </c>
      <c r="D62" s="440">
        <v>44530</v>
      </c>
      <c r="E62" s="441">
        <v>10694569</v>
      </c>
      <c r="F62" s="438" t="s">
        <v>2002</v>
      </c>
      <c r="G62" s="901"/>
    </row>
    <row r="63" spans="2:9" ht="15" x14ac:dyDescent="0.3">
      <c r="B63" s="438" t="s">
        <v>2039</v>
      </c>
      <c r="C63" s="438" t="s">
        <v>1981</v>
      </c>
      <c r="D63" s="440">
        <v>44530</v>
      </c>
      <c r="E63" s="441">
        <v>10694569</v>
      </c>
      <c r="F63" s="438" t="s">
        <v>1998</v>
      </c>
      <c r="G63" s="901"/>
    </row>
    <row r="64" spans="2:9" ht="15" x14ac:dyDescent="0.3">
      <c r="B64" s="438" t="s">
        <v>2040</v>
      </c>
      <c r="C64" s="438" t="s">
        <v>1981</v>
      </c>
      <c r="D64" s="440">
        <v>44530</v>
      </c>
      <c r="E64" s="441">
        <v>10694569</v>
      </c>
      <c r="F64" s="438" t="s">
        <v>1990</v>
      </c>
      <c r="G64" s="901"/>
    </row>
    <row r="65" spans="2:7" ht="15" x14ac:dyDescent="0.3">
      <c r="B65" s="438" t="s">
        <v>2041</v>
      </c>
      <c r="C65" s="438" t="s">
        <v>1981</v>
      </c>
      <c r="D65" s="440">
        <v>44530</v>
      </c>
      <c r="E65" s="441">
        <v>10694569</v>
      </c>
      <c r="F65" s="438" t="s">
        <v>2042</v>
      </c>
      <c r="G65" s="902"/>
    </row>
    <row r="66" spans="2:7" x14ac:dyDescent="0.3">
      <c r="B66" s="442" t="s">
        <v>1979</v>
      </c>
      <c r="C66" s="442"/>
      <c r="D66" s="442"/>
      <c r="E66" s="442"/>
      <c r="F66" s="442"/>
      <c r="G66" s="443">
        <f>SUM(G18:G65)</f>
        <v>417933960</v>
      </c>
    </row>
  </sheetData>
  <mergeCells count="4">
    <mergeCell ref="G18:G29"/>
    <mergeCell ref="G30:G41"/>
    <mergeCell ref="G42:G53"/>
    <mergeCell ref="G54:G65"/>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AA408-32AE-427A-B687-B4D23BB1A4EA}">
  <dimension ref="B2:E68"/>
  <sheetViews>
    <sheetView showGridLines="0" workbookViewId="0">
      <selection activeCell="B2" sqref="B2"/>
    </sheetView>
  </sheetViews>
  <sheetFormatPr baseColWidth="10" defaultColWidth="11.5546875" defaultRowHeight="12" x14ac:dyDescent="0.3"/>
  <cols>
    <col min="1" max="1" width="6.5546875" style="479" customWidth="1"/>
    <col min="2" max="2" width="11.5546875" style="479"/>
    <col min="3" max="5" width="34.6640625" style="479" customWidth="1"/>
    <col min="6" max="16384" width="11.5546875" style="479"/>
  </cols>
  <sheetData>
    <row r="2" spans="2:5" ht="14.4" x14ac:dyDescent="0.3">
      <c r="B2" s="318" t="s">
        <v>2704</v>
      </c>
    </row>
    <row r="3" spans="2:5" ht="12.6" thickBot="1" x14ac:dyDescent="0.35"/>
    <row r="4" spans="2:5" ht="12.6" thickBot="1" x14ac:dyDescent="0.35">
      <c r="B4" s="478" t="s">
        <v>2043</v>
      </c>
      <c r="C4" s="478" t="s">
        <v>978</v>
      </c>
      <c r="D4" s="478" t="s">
        <v>979</v>
      </c>
      <c r="E4" s="478" t="s">
        <v>2044</v>
      </c>
    </row>
    <row r="5" spans="2:5" ht="36.6" thickBot="1" x14ac:dyDescent="0.35">
      <c r="B5" s="903" t="s">
        <v>995</v>
      </c>
      <c r="C5" s="480" t="s">
        <v>2045</v>
      </c>
      <c r="D5" s="480" t="s">
        <v>989</v>
      </c>
      <c r="E5" s="481" t="s">
        <v>2046</v>
      </c>
    </row>
    <row r="6" spans="2:5" ht="12.6" thickBot="1" x14ac:dyDescent="0.35">
      <c r="B6" s="904"/>
      <c r="C6" s="906" t="s">
        <v>2047</v>
      </c>
      <c r="D6" s="480" t="s">
        <v>991</v>
      </c>
      <c r="E6" s="480" t="s">
        <v>2048</v>
      </c>
    </row>
    <row r="7" spans="2:5" ht="24.6" thickBot="1" x14ac:dyDescent="0.35">
      <c r="B7" s="904"/>
      <c r="C7" s="907"/>
      <c r="D7" s="480" t="s">
        <v>2049</v>
      </c>
      <c r="E7" s="481" t="s">
        <v>2046</v>
      </c>
    </row>
    <row r="8" spans="2:5" ht="24.6" thickBot="1" x14ac:dyDescent="0.35">
      <c r="B8" s="905"/>
      <c r="C8" s="908"/>
      <c r="D8" s="480" t="s">
        <v>1006</v>
      </c>
      <c r="E8" s="481" t="s">
        <v>2050</v>
      </c>
    </row>
    <row r="9" spans="2:5" ht="24.6" thickBot="1" x14ac:dyDescent="0.35">
      <c r="B9" s="903" t="s">
        <v>1007</v>
      </c>
      <c r="C9" s="906" t="s">
        <v>2051</v>
      </c>
      <c r="D9" s="480" t="s">
        <v>2052</v>
      </c>
      <c r="E9" s="481" t="s">
        <v>2053</v>
      </c>
    </row>
    <row r="10" spans="2:5" ht="24.6" thickBot="1" x14ac:dyDescent="0.35">
      <c r="B10" s="905"/>
      <c r="C10" s="908"/>
      <c r="D10" s="480" t="s">
        <v>1017</v>
      </c>
      <c r="E10" s="481" t="s">
        <v>2050</v>
      </c>
    </row>
    <row r="11" spans="2:5" ht="36.6" thickBot="1" x14ac:dyDescent="0.35">
      <c r="B11" s="482" t="s">
        <v>2054</v>
      </c>
      <c r="C11" s="480" t="s">
        <v>2055</v>
      </c>
      <c r="D11" s="480" t="s">
        <v>2056</v>
      </c>
      <c r="E11" s="481" t="s">
        <v>2057</v>
      </c>
    </row>
    <row r="12" spans="2:5" ht="24.6" thickBot="1" x14ac:dyDescent="0.35">
      <c r="B12" s="903" t="s">
        <v>1030</v>
      </c>
      <c r="C12" s="906" t="s">
        <v>2058</v>
      </c>
      <c r="D12" s="480" t="s">
        <v>2059</v>
      </c>
      <c r="E12" s="481" t="s">
        <v>2060</v>
      </c>
    </row>
    <row r="13" spans="2:5" ht="12.6" thickBot="1" x14ac:dyDescent="0.35">
      <c r="B13" s="904"/>
      <c r="C13" s="907"/>
      <c r="D13" s="480" t="s">
        <v>2061</v>
      </c>
      <c r="E13" s="480" t="s">
        <v>2048</v>
      </c>
    </row>
    <row r="14" spans="2:5" ht="24.6" thickBot="1" x14ac:dyDescent="0.35">
      <c r="B14" s="904"/>
      <c r="C14" s="908"/>
      <c r="D14" s="480" t="s">
        <v>2062</v>
      </c>
      <c r="E14" s="481" t="s">
        <v>2063</v>
      </c>
    </row>
    <row r="15" spans="2:5" ht="24.6" thickBot="1" x14ac:dyDescent="0.35">
      <c r="B15" s="905"/>
      <c r="C15" s="480" t="s">
        <v>2064</v>
      </c>
      <c r="D15" s="480" t="s">
        <v>2065</v>
      </c>
      <c r="E15" s="481" t="s">
        <v>2066</v>
      </c>
    </row>
    <row r="16" spans="2:5" ht="24.6" thickBot="1" x14ac:dyDescent="0.35">
      <c r="B16" s="482" t="s">
        <v>123</v>
      </c>
      <c r="C16" s="480" t="s">
        <v>2067</v>
      </c>
      <c r="D16" s="480" t="s">
        <v>2068</v>
      </c>
      <c r="E16" s="481" t="s">
        <v>2069</v>
      </c>
    </row>
    <row r="17" spans="2:5" ht="24.6" thickBot="1" x14ac:dyDescent="0.35">
      <c r="B17" s="903" t="s">
        <v>1058</v>
      </c>
      <c r="C17" s="480" t="s">
        <v>2070</v>
      </c>
      <c r="D17" s="906" t="s">
        <v>2071</v>
      </c>
      <c r="E17" s="481" t="s">
        <v>2046</v>
      </c>
    </row>
    <row r="18" spans="2:5" ht="12.6" thickBot="1" x14ac:dyDescent="0.35">
      <c r="B18" s="905"/>
      <c r="C18" s="480" t="s">
        <v>2072</v>
      </c>
      <c r="D18" s="908"/>
      <c r="E18" s="909" t="s">
        <v>2073</v>
      </c>
    </row>
    <row r="19" spans="2:5" ht="24.6" thickBot="1" x14ac:dyDescent="0.35">
      <c r="B19" s="482" t="s">
        <v>1069</v>
      </c>
      <c r="C19" s="480" t="s">
        <v>2074</v>
      </c>
      <c r="D19" s="480" t="s">
        <v>2075</v>
      </c>
      <c r="E19" s="910"/>
    </row>
    <row r="20" spans="2:5" ht="24.6" thickBot="1" x14ac:dyDescent="0.35">
      <c r="B20" s="482" t="s">
        <v>1077</v>
      </c>
      <c r="C20" s="480" t="s">
        <v>1078</v>
      </c>
      <c r="D20" s="480" t="s">
        <v>1079</v>
      </c>
      <c r="E20" s="481" t="s">
        <v>2076</v>
      </c>
    </row>
    <row r="21" spans="2:5" ht="60.6" thickBot="1" x14ac:dyDescent="0.35">
      <c r="B21" s="903" t="s">
        <v>1030</v>
      </c>
      <c r="C21" s="906" t="s">
        <v>2077</v>
      </c>
      <c r="D21" s="480" t="s">
        <v>2078</v>
      </c>
      <c r="E21" s="481" t="s">
        <v>2079</v>
      </c>
    </row>
    <row r="22" spans="2:5" ht="12.6" thickBot="1" x14ac:dyDescent="0.35">
      <c r="B22" s="904"/>
      <c r="C22" s="907"/>
      <c r="D22" s="480" t="s">
        <v>2080</v>
      </c>
      <c r="E22" s="480" t="s">
        <v>2048</v>
      </c>
    </row>
    <row r="23" spans="2:5" ht="12.6" thickBot="1" x14ac:dyDescent="0.35">
      <c r="B23" s="904"/>
      <c r="C23" s="908"/>
      <c r="D23" s="480" t="s">
        <v>2081</v>
      </c>
      <c r="E23" s="480" t="s">
        <v>2048</v>
      </c>
    </row>
    <row r="24" spans="2:5" ht="24.6" thickBot="1" x14ac:dyDescent="0.35">
      <c r="B24" s="904"/>
      <c r="C24" s="906" t="s">
        <v>2082</v>
      </c>
      <c r="D24" s="480" t="s">
        <v>1099</v>
      </c>
      <c r="E24" s="481" t="s">
        <v>2063</v>
      </c>
    </row>
    <row r="25" spans="2:5" ht="24.6" thickBot="1" x14ac:dyDescent="0.35">
      <c r="B25" s="905"/>
      <c r="C25" s="908"/>
      <c r="D25" s="480" t="s">
        <v>2083</v>
      </c>
      <c r="E25" s="481" t="s">
        <v>2063</v>
      </c>
    </row>
    <row r="26" spans="2:5" ht="36.6" thickBot="1" x14ac:dyDescent="0.35">
      <c r="B26" s="482" t="s">
        <v>1106</v>
      </c>
      <c r="C26" s="480" t="s">
        <v>2084</v>
      </c>
      <c r="D26" s="480" t="s">
        <v>2085</v>
      </c>
      <c r="E26" s="481" t="s">
        <v>2086</v>
      </c>
    </row>
    <row r="27" spans="2:5" ht="24.6" thickBot="1" x14ac:dyDescent="0.35">
      <c r="B27" s="482" t="s">
        <v>1120</v>
      </c>
      <c r="C27" s="480" t="s">
        <v>1117</v>
      </c>
      <c r="D27" s="480" t="s">
        <v>1118</v>
      </c>
      <c r="E27" s="481" t="s">
        <v>2046</v>
      </c>
    </row>
    <row r="28" spans="2:5" ht="24.6" thickBot="1" x14ac:dyDescent="0.35">
      <c r="B28" s="903" t="s">
        <v>1128</v>
      </c>
      <c r="C28" s="906" t="s">
        <v>2087</v>
      </c>
      <c r="D28" s="480" t="s">
        <v>1124</v>
      </c>
      <c r="E28" s="481" t="s">
        <v>2046</v>
      </c>
    </row>
    <row r="29" spans="2:5" ht="24.6" thickBot="1" x14ac:dyDescent="0.35">
      <c r="B29" s="904"/>
      <c r="C29" s="908"/>
      <c r="D29" s="480" t="s">
        <v>2088</v>
      </c>
      <c r="E29" s="481" t="s">
        <v>2089</v>
      </c>
    </row>
    <row r="30" spans="2:5" ht="24.6" thickBot="1" x14ac:dyDescent="0.35">
      <c r="B30" s="905"/>
      <c r="C30" s="480" t="s">
        <v>2090</v>
      </c>
      <c r="D30" s="480" t="s">
        <v>2091</v>
      </c>
      <c r="E30" s="481" t="s">
        <v>2066</v>
      </c>
    </row>
    <row r="31" spans="2:5" ht="48.6" thickBot="1" x14ac:dyDescent="0.35">
      <c r="B31" s="482" t="s">
        <v>2092</v>
      </c>
      <c r="C31" s="480" t="s">
        <v>2093</v>
      </c>
      <c r="D31" s="480" t="s">
        <v>2094</v>
      </c>
      <c r="E31" s="481" t="s">
        <v>2095</v>
      </c>
    </row>
    <row r="32" spans="2:5" ht="36.6" thickBot="1" x14ac:dyDescent="0.35">
      <c r="B32" s="482" t="s">
        <v>1144</v>
      </c>
      <c r="C32" s="480" t="s">
        <v>1145</v>
      </c>
      <c r="D32" s="480" t="s">
        <v>1147</v>
      </c>
      <c r="E32" s="481" t="s">
        <v>2050</v>
      </c>
    </row>
    <row r="33" spans="2:5" ht="24.6" thickBot="1" x14ac:dyDescent="0.35">
      <c r="B33" s="482" t="s">
        <v>1153</v>
      </c>
      <c r="C33" s="480" t="s">
        <v>2096</v>
      </c>
      <c r="D33" s="480" t="s">
        <v>1155</v>
      </c>
      <c r="E33" s="480" t="s">
        <v>2048</v>
      </c>
    </row>
    <row r="34" spans="2:5" ht="24.6" thickBot="1" x14ac:dyDescent="0.35">
      <c r="B34" s="903" t="s">
        <v>1159</v>
      </c>
      <c r="C34" s="906" t="s">
        <v>2097</v>
      </c>
      <c r="D34" s="480" t="s">
        <v>1161</v>
      </c>
      <c r="E34" s="481" t="s">
        <v>2098</v>
      </c>
    </row>
    <row r="35" spans="2:5" ht="24.6" thickBot="1" x14ac:dyDescent="0.35">
      <c r="B35" s="905"/>
      <c r="C35" s="908"/>
      <c r="D35" s="480" t="s">
        <v>2099</v>
      </c>
      <c r="E35" s="481" t="s">
        <v>2098</v>
      </c>
    </row>
    <row r="36" spans="2:5" ht="24.6" thickBot="1" x14ac:dyDescent="0.35">
      <c r="B36" s="482" t="s">
        <v>1172</v>
      </c>
      <c r="C36" s="480" t="s">
        <v>1173</v>
      </c>
      <c r="D36" s="480" t="s">
        <v>1174</v>
      </c>
      <c r="E36" s="480" t="s">
        <v>2048</v>
      </c>
    </row>
    <row r="37" spans="2:5" ht="24.6" thickBot="1" x14ac:dyDescent="0.35">
      <c r="B37" s="482" t="s">
        <v>1179</v>
      </c>
      <c r="C37" s="480" t="s">
        <v>2100</v>
      </c>
      <c r="D37" s="480" t="s">
        <v>1181</v>
      </c>
      <c r="E37" s="481" t="s">
        <v>2101</v>
      </c>
    </row>
    <row r="38" spans="2:5" ht="24.6" thickBot="1" x14ac:dyDescent="0.35">
      <c r="B38" s="482" t="s">
        <v>1183</v>
      </c>
      <c r="C38" s="480" t="s">
        <v>2102</v>
      </c>
      <c r="D38" s="480" t="s">
        <v>1186</v>
      </c>
      <c r="E38" s="480" t="s">
        <v>2103</v>
      </c>
    </row>
    <row r="39" spans="2:5" ht="24.6" thickBot="1" x14ac:dyDescent="0.35">
      <c r="B39" s="482" t="s">
        <v>1187</v>
      </c>
      <c r="C39" s="480" t="s">
        <v>1188</v>
      </c>
      <c r="D39" s="480" t="s">
        <v>2104</v>
      </c>
      <c r="E39" s="480" t="s">
        <v>2048</v>
      </c>
    </row>
    <row r="40" spans="2:5" ht="24.6" thickBot="1" x14ac:dyDescent="0.35">
      <c r="B40" s="482" t="s">
        <v>1193</v>
      </c>
      <c r="C40" s="480" t="s">
        <v>1194</v>
      </c>
      <c r="D40" s="480" t="s">
        <v>1195</v>
      </c>
      <c r="E40" s="480" t="s">
        <v>2048</v>
      </c>
    </row>
    <row r="41" spans="2:5" ht="24.6" thickBot="1" x14ac:dyDescent="0.35">
      <c r="B41" s="482" t="s">
        <v>1206</v>
      </c>
      <c r="C41" s="480" t="s">
        <v>2105</v>
      </c>
      <c r="D41" s="480" t="s">
        <v>1208</v>
      </c>
      <c r="E41" s="481" t="s">
        <v>2106</v>
      </c>
    </row>
    <row r="42" spans="2:5" ht="12.6" thickBot="1" x14ac:dyDescent="0.35">
      <c r="B42" s="903" t="s">
        <v>1212</v>
      </c>
      <c r="C42" s="480" t="s">
        <v>2107</v>
      </c>
      <c r="D42" s="480" t="s">
        <v>2108</v>
      </c>
      <c r="E42" s="480" t="s">
        <v>2103</v>
      </c>
    </row>
    <row r="43" spans="2:5" ht="24.6" thickBot="1" x14ac:dyDescent="0.35">
      <c r="B43" s="905"/>
      <c r="C43" s="480" t="s">
        <v>2109</v>
      </c>
      <c r="D43" s="480" t="s">
        <v>2110</v>
      </c>
      <c r="E43" s="481" t="s">
        <v>2111</v>
      </c>
    </row>
    <row r="44" spans="2:5" ht="48.6" thickBot="1" x14ac:dyDescent="0.35">
      <c r="B44" s="482" t="s">
        <v>1227</v>
      </c>
      <c r="C44" s="480" t="s">
        <v>2112</v>
      </c>
      <c r="D44" s="480" t="s">
        <v>2113</v>
      </c>
      <c r="E44" s="481" t="s">
        <v>2114</v>
      </c>
    </row>
    <row r="45" spans="2:5" ht="24.6" thickBot="1" x14ac:dyDescent="0.35">
      <c r="B45" s="903" t="s">
        <v>124</v>
      </c>
      <c r="C45" s="480" t="s">
        <v>1235</v>
      </c>
      <c r="D45" s="480" t="s">
        <v>2115</v>
      </c>
      <c r="E45" s="481" t="s">
        <v>2066</v>
      </c>
    </row>
    <row r="46" spans="2:5" ht="24.6" thickBot="1" x14ac:dyDescent="0.35">
      <c r="B46" s="905"/>
      <c r="C46" s="480" t="s">
        <v>1241</v>
      </c>
      <c r="D46" s="480" t="s">
        <v>1242</v>
      </c>
      <c r="E46" s="481" t="s">
        <v>2050</v>
      </c>
    </row>
    <row r="47" spans="2:5" ht="24.6" thickBot="1" x14ac:dyDescent="0.35">
      <c r="B47" s="482" t="s">
        <v>1246</v>
      </c>
      <c r="C47" s="480" t="s">
        <v>1247</v>
      </c>
      <c r="D47" s="480" t="s">
        <v>1248</v>
      </c>
      <c r="E47" s="480" t="s">
        <v>2048</v>
      </c>
    </row>
    <row r="48" spans="2:5" ht="24.6" thickBot="1" x14ac:dyDescent="0.35">
      <c r="B48" s="482" t="s">
        <v>1179</v>
      </c>
      <c r="C48" s="480" t="s">
        <v>1252</v>
      </c>
      <c r="D48" s="480" t="s">
        <v>1181</v>
      </c>
      <c r="E48" s="481" t="s">
        <v>2101</v>
      </c>
    </row>
    <row r="49" spans="2:5" ht="48.6" thickBot="1" x14ac:dyDescent="0.35">
      <c r="B49" s="482" t="s">
        <v>1227</v>
      </c>
      <c r="C49" s="480" t="s">
        <v>2116</v>
      </c>
      <c r="D49" s="480" t="s">
        <v>2117</v>
      </c>
      <c r="E49" s="481" t="s">
        <v>2118</v>
      </c>
    </row>
    <row r="50" spans="2:5" ht="24.6" thickBot="1" x14ac:dyDescent="0.35">
      <c r="B50" s="482" t="s">
        <v>1268</v>
      </c>
      <c r="C50" s="480" t="s">
        <v>2119</v>
      </c>
      <c r="D50" s="480" t="s">
        <v>2120</v>
      </c>
      <c r="E50" s="480" t="s">
        <v>2048</v>
      </c>
    </row>
    <row r="51" spans="2:5" ht="24.6" thickBot="1" x14ac:dyDescent="0.35">
      <c r="B51" s="482" t="s">
        <v>107</v>
      </c>
      <c r="C51" s="480" t="s">
        <v>2121</v>
      </c>
      <c r="D51" s="480" t="s">
        <v>2122</v>
      </c>
      <c r="E51" s="481" t="s">
        <v>2123</v>
      </c>
    </row>
    <row r="52" spans="2:5" ht="24.6" thickBot="1" x14ac:dyDescent="0.35">
      <c r="B52" s="482" t="s">
        <v>109</v>
      </c>
      <c r="C52" s="480" t="s">
        <v>2124</v>
      </c>
      <c r="D52" s="480" t="s">
        <v>2125</v>
      </c>
      <c r="E52" s="481" t="s">
        <v>2106</v>
      </c>
    </row>
    <row r="53" spans="2:5" ht="24.6" thickBot="1" x14ac:dyDescent="0.35">
      <c r="B53" s="482" t="s">
        <v>1287</v>
      </c>
      <c r="C53" s="480" t="s">
        <v>2126</v>
      </c>
      <c r="D53" s="480" t="s">
        <v>1289</v>
      </c>
      <c r="E53" s="480" t="s">
        <v>2048</v>
      </c>
    </row>
    <row r="54" spans="2:5" ht="36.6" thickBot="1" x14ac:dyDescent="0.35">
      <c r="B54" s="482" t="s">
        <v>61</v>
      </c>
      <c r="C54" s="480" t="s">
        <v>2127</v>
      </c>
      <c r="D54" s="480" t="s">
        <v>1294</v>
      </c>
      <c r="E54" s="481" t="s">
        <v>2128</v>
      </c>
    </row>
    <row r="55" spans="2:5" ht="24.6" thickBot="1" x14ac:dyDescent="0.35">
      <c r="B55" s="482" t="s">
        <v>1302</v>
      </c>
      <c r="C55" s="480" t="s">
        <v>2129</v>
      </c>
      <c r="D55" s="480" t="s">
        <v>1304</v>
      </c>
      <c r="E55" s="481" t="s">
        <v>2130</v>
      </c>
    </row>
    <row r="56" spans="2:5" ht="24.6" thickBot="1" x14ac:dyDescent="0.35">
      <c r="B56" s="482" t="s">
        <v>1307</v>
      </c>
      <c r="C56" s="480" t="s">
        <v>2131</v>
      </c>
      <c r="D56" s="480" t="s">
        <v>1309</v>
      </c>
      <c r="E56" s="481" t="s">
        <v>2132</v>
      </c>
    </row>
    <row r="57" spans="2:5" ht="24.6" thickBot="1" x14ac:dyDescent="0.35">
      <c r="B57" s="482" t="s">
        <v>1314</v>
      </c>
      <c r="C57" s="480" t="s">
        <v>1315</v>
      </c>
      <c r="D57" s="480" t="s">
        <v>2133</v>
      </c>
      <c r="E57" s="481" t="s">
        <v>2066</v>
      </c>
    </row>
    <row r="58" spans="2:5" ht="12.6" thickBot="1" x14ac:dyDescent="0.35">
      <c r="B58" s="482" t="s">
        <v>110</v>
      </c>
      <c r="C58" s="480" t="s">
        <v>1319</v>
      </c>
      <c r="D58" s="480" t="s">
        <v>2134</v>
      </c>
      <c r="E58" s="480" t="s">
        <v>2048</v>
      </c>
    </row>
    <row r="59" spans="2:5" ht="24.6" thickBot="1" x14ac:dyDescent="0.35">
      <c r="B59" s="482" t="s">
        <v>136</v>
      </c>
      <c r="C59" s="480" t="s">
        <v>2135</v>
      </c>
      <c r="D59" s="480" t="s">
        <v>1324</v>
      </c>
      <c r="E59" s="481" t="s">
        <v>2136</v>
      </c>
    </row>
    <row r="60" spans="2:5" ht="24.6" thickBot="1" x14ac:dyDescent="0.35">
      <c r="B60" s="903" t="s">
        <v>1336</v>
      </c>
      <c r="C60" s="480" t="s">
        <v>2137</v>
      </c>
      <c r="D60" s="480" t="s">
        <v>2138</v>
      </c>
      <c r="E60" s="481" t="s">
        <v>2139</v>
      </c>
    </row>
    <row r="61" spans="2:5" ht="36.6" thickBot="1" x14ac:dyDescent="0.35">
      <c r="B61" s="905"/>
      <c r="C61" s="480" t="s">
        <v>1339</v>
      </c>
      <c r="D61" s="480" t="s">
        <v>2140</v>
      </c>
      <c r="E61" s="481" t="s">
        <v>2139</v>
      </c>
    </row>
    <row r="62" spans="2:5" ht="24.6" thickBot="1" x14ac:dyDescent="0.35">
      <c r="B62" s="903" t="s">
        <v>1345</v>
      </c>
      <c r="C62" s="906" t="s">
        <v>2141</v>
      </c>
      <c r="D62" s="480" t="s">
        <v>2142</v>
      </c>
      <c r="E62" s="481" t="s">
        <v>2106</v>
      </c>
    </row>
    <row r="63" spans="2:5" ht="24.6" thickBot="1" x14ac:dyDescent="0.35">
      <c r="B63" s="905"/>
      <c r="C63" s="908"/>
      <c r="D63" s="480" t="s">
        <v>1352</v>
      </c>
      <c r="E63" s="481" t="s">
        <v>2106</v>
      </c>
    </row>
    <row r="64" spans="2:5" ht="24.6" thickBot="1" x14ac:dyDescent="0.35">
      <c r="B64" s="903" t="s">
        <v>1307</v>
      </c>
      <c r="C64" s="906" t="s">
        <v>2143</v>
      </c>
      <c r="D64" s="480" t="s">
        <v>1309</v>
      </c>
      <c r="E64" s="481" t="s">
        <v>2132</v>
      </c>
    </row>
    <row r="65" spans="2:5" ht="24.6" thickBot="1" x14ac:dyDescent="0.35">
      <c r="B65" s="905"/>
      <c r="C65" s="908"/>
      <c r="D65" s="480" t="s">
        <v>1356</v>
      </c>
      <c r="E65" s="481" t="s">
        <v>2132</v>
      </c>
    </row>
    <row r="66" spans="2:5" ht="24.6" thickBot="1" x14ac:dyDescent="0.35">
      <c r="B66" s="903" t="s">
        <v>1357</v>
      </c>
      <c r="C66" s="906" t="s">
        <v>2144</v>
      </c>
      <c r="D66" s="480" t="s">
        <v>1359</v>
      </c>
      <c r="E66" s="481" t="s">
        <v>2145</v>
      </c>
    </row>
    <row r="67" spans="2:5" ht="24.6" thickBot="1" x14ac:dyDescent="0.35">
      <c r="B67" s="905"/>
      <c r="C67" s="908"/>
      <c r="D67" s="480" t="s">
        <v>2146</v>
      </c>
      <c r="E67" s="481" t="s">
        <v>2145</v>
      </c>
    </row>
    <row r="68" spans="2:5" ht="24.6" thickBot="1" x14ac:dyDescent="0.35">
      <c r="B68" s="482" t="s">
        <v>1366</v>
      </c>
      <c r="C68" s="480" t="s">
        <v>1367</v>
      </c>
      <c r="D68" s="480" t="s">
        <v>1368</v>
      </c>
      <c r="E68" s="480" t="s">
        <v>2048</v>
      </c>
    </row>
  </sheetData>
  <mergeCells count="25">
    <mergeCell ref="B66:B67"/>
    <mergeCell ref="C66:C67"/>
    <mergeCell ref="B28:B30"/>
    <mergeCell ref="C28:C29"/>
    <mergeCell ref="B34:B35"/>
    <mergeCell ref="C34:C35"/>
    <mergeCell ref="B42:B43"/>
    <mergeCell ref="B45:B46"/>
    <mergeCell ref="B60:B61"/>
    <mergeCell ref="B62:B63"/>
    <mergeCell ref="C62:C63"/>
    <mergeCell ref="B64:B65"/>
    <mergeCell ref="C64:C65"/>
    <mergeCell ref="B17:B18"/>
    <mergeCell ref="D17:D18"/>
    <mergeCell ref="E18:E19"/>
    <mergeCell ref="B21:B25"/>
    <mergeCell ref="C21:C23"/>
    <mergeCell ref="C24:C25"/>
    <mergeCell ref="B5:B8"/>
    <mergeCell ref="C6:C8"/>
    <mergeCell ref="B9:B10"/>
    <mergeCell ref="C9:C10"/>
    <mergeCell ref="B12:B15"/>
    <mergeCell ref="C12:C14"/>
  </mergeCells>
  <hyperlinks>
    <hyperlink ref="E5" r:id="rId1" display="https://www.sgg.cg/JO/2005/congo-jo-2005-35.pdf" xr:uid="{14C268A6-40BD-4493-9BA8-DA2C76411973}"/>
    <hyperlink ref="E7" r:id="rId2" display="https://www.sgg.cg/JO/2005/congo-jo-2005-35.pdf" xr:uid="{2AFA13F9-0E05-4FE0-A3FF-A68651DF9AD1}"/>
    <hyperlink ref="E8" r:id="rId3" display="https://www.sgg.cg/JO/2020/congo-jo-2020-42.pdf" xr:uid="{5CC3D447-6DD9-4352-827C-363D2B249E1B}"/>
    <hyperlink ref="E9" r:id="rId4" display="https://www.sgg.cg/JO/2005/congo-jo-2005-32.pdf" xr:uid="{F481D039-FA08-4189-B834-06AA4E1B8A08}"/>
    <hyperlink ref="E10" r:id="rId5" display="https://www.sgg.cg/JO/2020/congo-jo-2020-42.pdf" xr:uid="{421FAD56-6797-43BB-8215-36B994A7B5D6}"/>
    <hyperlink ref="E11" r:id="rId6" xr:uid="{671404B5-998F-4EDC-B5D4-9A2CEEBAF379}"/>
    <hyperlink ref="E12" r:id="rId7" display="https://www.sgg.cg/JO/2017/congo-jo-2017-46.pdf" xr:uid="{CB1884E7-0A2F-4F70-A11D-426948499DF4}"/>
    <hyperlink ref="E14" r:id="rId8" display="https://www.sgg.cg/JO/2012/congo-jo-2012-24.pdf" xr:uid="{A9A9A47E-2EBD-4DB5-B23E-B43052514371}"/>
    <hyperlink ref="E15" r:id="rId9" display="https://www.sgg.cg/JO/2016/congo-jo-2016-15.pdf" xr:uid="{79C4BDCB-14CA-4DAA-96B5-AAA27AEA9A9A}"/>
    <hyperlink ref="E16" r:id="rId10" display="https://www.sgg.cg/JO/2012/congo-jo-2012-40.pdf" xr:uid="{B8792877-A79A-49FE-9ADD-A9EB67354EA8}"/>
    <hyperlink ref="E17" r:id="rId11" display="https://www.sgg.cg/JO/2005/congo-jo-2005-35.pdf" xr:uid="{A85F5D3D-344A-4EA8-90B4-828ABDCB56A9}"/>
    <hyperlink ref="E18" r:id="rId12" display="https://www.sgg.cg/JO/2019/congo-jo-2019-43.pdf" xr:uid="{A4D549A0-D1D4-49C8-97D6-E305A8998BDB}"/>
    <hyperlink ref="E20" r:id="rId13" display="https://www.sgg.cg/JO/2020/congo-jo-2020-49.pdf" xr:uid="{34C72A2E-DD95-4DA1-88A9-B36A3E513964}"/>
    <hyperlink ref="E21" r:id="rId14" display="https://www.clientearth.fr/media/x4mhvlu2/2002-11-13-arrete-5857-de-2002-portant-approbation-de-la-convention-amenagement-et-transformation-entre-le-gouvernement-congolais-et-la-congolaise-industrielle-des-bois-kabo-sa-ext-fr.pdf" xr:uid="{B153B174-FCA6-4EE1-9E46-FA480D3336FB}"/>
    <hyperlink ref="E24" r:id="rId15" display="https://www.sgg.cg/JO/2012/congo-jo-2012-24.pdf" xr:uid="{CEA0E486-C369-406F-ABBF-2BC1AFA4BFE8}"/>
    <hyperlink ref="E25" r:id="rId16" display="https://www.sgg.cg/JO/2012/congo-jo-2012-24.pdf" xr:uid="{D1847906-05D2-4FFE-90DF-D64CCA1FFC97}"/>
    <hyperlink ref="E26" r:id="rId17" display="https://www.sgg.cg/JO/2009/congo-jo-2009-02.pdf" xr:uid="{D5891A31-54E6-47F6-BC3C-90E3E556D38F}"/>
    <hyperlink ref="E27" r:id="rId18" display="https://www.sgg.cg/JO/2005/congo-jo-2005-35.pdf" xr:uid="{F7BF769A-06E6-42B6-89E6-44E10AC7AB44}"/>
    <hyperlink ref="E28" r:id="rId19" display="https://www.sgg.cg/JO/2005/congo-jo-2005-35.pdf" xr:uid="{FEE50C1C-3C63-4BA2-88B9-6DA51A41E390}"/>
    <hyperlink ref="E29" r:id="rId20" display="https://www.sgg.cg/JO/2018/congo-jo-2018-30.pdf" xr:uid="{4DE981FB-B7C2-4D93-8A0C-39E42C196771}"/>
    <hyperlink ref="E30" r:id="rId21" display="https://www.sgg.cg/JO/2016/congo-jo-2016-15.pdf" xr:uid="{BA67E7B4-9CFF-43C0-9C63-EE564509790F}"/>
    <hyperlink ref="E31" r:id="rId22" display="https://www.sgg.cg/JO/2011/congo-jo-2011-32.pdf" xr:uid="{B099580E-A7C5-46CE-BA8A-DA31B133902C}"/>
    <hyperlink ref="E32" r:id="rId23" display="https://www.sgg.cg/JO/2020/congo-jo-2020-42.pdf" xr:uid="{88DB813D-AAA6-4360-9614-379D04902AB9}"/>
    <hyperlink ref="E34" r:id="rId24" display="https://www.sgg.cg/JO/2017/congo-jo-2017-21.pdf" xr:uid="{D915E8B6-9F51-4F50-BD77-95D1E602F3F1}"/>
    <hyperlink ref="E35" r:id="rId25" display="https://www.sgg.cg/JO/2017/congo-jo-2017-21.pdf" xr:uid="{F71631FE-1A27-43EC-AA7A-7BE6AA13FF5D}"/>
    <hyperlink ref="E37" r:id="rId26" display="https://www.sgg.cg/JO/2019/congo-jo-2019-18.pdf" xr:uid="{050E9DC0-FD97-4B0A-9152-19586D1A276D}"/>
    <hyperlink ref="E41" r:id="rId27" display="https://www.sgg.cg/JO/2019/congo-jo-2019-22.pdf" xr:uid="{65A548AD-06C5-4BDB-9D8A-B2FC5C09CE9F}"/>
    <hyperlink ref="E43" r:id="rId28" display="https://www.sgg.cg/JO/2012/congo-jo-2012-26.pdf" xr:uid="{5B71EDB0-3B83-4811-9F58-15088402DDF6}"/>
    <hyperlink ref="E44" r:id="rId29" display="https://www.sgg.cg/JO/2010/congo-jo-2010-12.pdf" xr:uid="{340B3523-0729-460E-9F82-90CEE555930D}"/>
    <hyperlink ref="E45" r:id="rId30" display="https://www.sgg.cg/JO/2016/congo-jo-2016-15.pdf" xr:uid="{FCBC249B-8DAC-45B9-87BF-C4764894682B}"/>
    <hyperlink ref="E46" r:id="rId31" display="https://www.sgg.cg/JO/2020/congo-jo-2020-42.pdf" xr:uid="{362D36C9-4408-4595-AB0D-65FB4A6F8418}"/>
    <hyperlink ref="E48" r:id="rId32" display="https://www.sgg.cg/JO/2019/congo-jo-2019-18.pdf" xr:uid="{A7501B52-A430-47B6-B9EC-77C999791314}"/>
    <hyperlink ref="E49" r:id="rId33" display="https://www.sgg.cg/JO/2006/congo-jo-2006-03.pdf" xr:uid="{696A52B9-6A84-450D-9A5B-BFAF19C1ED8C}"/>
    <hyperlink ref="E51" r:id="rId34" display="https://www.sgg.cg/JO/2009/congo-jo-2009-51.pdf" xr:uid="{6F4021F3-A7C8-4649-9E7E-4AF68A1658CF}"/>
    <hyperlink ref="E52" r:id="rId35" display="https://www.sgg.cg/JO/2019/congo-jo-2019-22.pdf" xr:uid="{01D4CB7E-1B81-4495-8CF2-558369E940CB}"/>
    <hyperlink ref="E54" r:id="rId36" display="https://www.sgg.cg/JO/2010/congo-jo-2010-16.pdf" xr:uid="{A0A37CFC-C22D-464F-BEE4-C824F45D55F0}"/>
    <hyperlink ref="E55" r:id="rId37" display="https://www.sgg.cg/JO/2012/congo-jo-2012-12.pdf" xr:uid="{ADBCF59B-291A-425A-8220-E51A823CF432}"/>
    <hyperlink ref="E56" r:id="rId38" display="https://www.sgg.cg/JO/2005/congo-jo-2005-12.pdf" xr:uid="{BA05456A-77FE-4C18-99B2-6EE4ADC23C2E}"/>
    <hyperlink ref="E57" r:id="rId39" display="https://www.sgg.cg/JO/2016/congo-jo-2016-15.pdf" xr:uid="{637A618A-92D0-40DE-9479-8536F951EE3C}"/>
    <hyperlink ref="E59" r:id="rId40" display="https://www.sgg.cg/JO/2019/congo-jo-2019-38.pdf" xr:uid="{53C0315A-322D-4EA1-8BDA-0166ACF382CA}"/>
    <hyperlink ref="E60" r:id="rId41" display="https://www.sgg.cg/JO/2012/congo-jo-2012-35.pdf" xr:uid="{915956FD-466D-4325-AAA9-E83AA12091FF}"/>
    <hyperlink ref="E61" r:id="rId42" display="https://www.sgg.cg/JO/2012/congo-jo-2012-35.pdf" xr:uid="{71E2231E-59FF-4323-84A2-E38D9B545CAE}"/>
    <hyperlink ref="E62" r:id="rId43" display="https://www.sgg.cg/JO/2019/congo-jo-2019-22.pdf" xr:uid="{8DDC0E5C-5F63-495C-AB6D-60430878261B}"/>
    <hyperlink ref="E63" r:id="rId44" display="https://www.sgg.cg/JO/2019/congo-jo-2019-22.pdf" xr:uid="{783FCA7C-6C3A-43C5-B098-3CDBF43445C9}"/>
    <hyperlink ref="E64" r:id="rId45" display="https://www.sgg.cg/JO/2005/congo-jo-2005-12.pdf" xr:uid="{26F27633-576B-42D5-BBF7-0D2DAFF49631}"/>
    <hyperlink ref="E65" r:id="rId46" display="https://www.sgg.cg/JO/2005/congo-jo-2005-12.pdf" xr:uid="{B747E02A-66F4-47D9-A96F-0FCC9369DD37}"/>
    <hyperlink ref="E66" r:id="rId47" display="https://www.sgg.cg/JO/2015/congo-jo-2015-38.pdf" xr:uid="{90D49B30-E9C3-4D45-9169-FADDBA096C8B}"/>
    <hyperlink ref="E67" r:id="rId48" display="https://www.sgg.cg/JO/2015/congo-jo-2015-38.pdf" xr:uid="{27E74BC1-CC84-433F-9788-C62E9828B0FD}"/>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58E77-D12B-4A79-8DCD-B2F516282316}">
  <dimension ref="B2:E61"/>
  <sheetViews>
    <sheetView showGridLines="0" workbookViewId="0">
      <selection activeCell="B2" sqref="B2"/>
    </sheetView>
  </sheetViews>
  <sheetFormatPr baseColWidth="10" defaultColWidth="11.44140625" defaultRowHeight="14.4" x14ac:dyDescent="0.3"/>
  <cols>
    <col min="1" max="1" width="5.33203125" customWidth="1"/>
    <col min="3" max="3" width="21.33203125" customWidth="1"/>
    <col min="5" max="5" width="64.5546875" customWidth="1"/>
  </cols>
  <sheetData>
    <row r="2" spans="2:5" x14ac:dyDescent="0.3">
      <c r="B2" s="318" t="s">
        <v>2705</v>
      </c>
    </row>
    <row r="3" spans="2:5" ht="15" thickBot="1" x14ac:dyDescent="0.35"/>
    <row r="4" spans="2:5" ht="15" thickBot="1" x14ac:dyDescent="0.35">
      <c r="B4" s="483" t="s">
        <v>2147</v>
      </c>
      <c r="C4" s="484" t="s">
        <v>2148</v>
      </c>
      <c r="D4" s="484" t="s">
        <v>2149</v>
      </c>
      <c r="E4" s="484" t="s">
        <v>2150</v>
      </c>
    </row>
    <row r="5" spans="2:5" ht="34.200000000000003" x14ac:dyDescent="0.3">
      <c r="B5" s="911" t="s">
        <v>2151</v>
      </c>
      <c r="C5" s="914" t="s">
        <v>1432</v>
      </c>
      <c r="D5" s="914" t="s">
        <v>2152</v>
      </c>
      <c r="E5" s="485" t="s">
        <v>2153</v>
      </c>
    </row>
    <row r="6" spans="2:5" ht="22.8" x14ac:dyDescent="0.3">
      <c r="B6" s="912"/>
      <c r="C6" s="915"/>
      <c r="D6" s="915"/>
      <c r="E6" s="485" t="s">
        <v>2154</v>
      </c>
    </row>
    <row r="7" spans="2:5" x14ac:dyDescent="0.3">
      <c r="B7" s="912"/>
      <c r="C7" s="915"/>
      <c r="D7" s="915"/>
      <c r="E7" s="485" t="s">
        <v>2155</v>
      </c>
    </row>
    <row r="8" spans="2:5" x14ac:dyDescent="0.3">
      <c r="B8" s="912"/>
      <c r="C8" s="915"/>
      <c r="D8" s="915"/>
      <c r="E8" s="485" t="s">
        <v>2156</v>
      </c>
    </row>
    <row r="9" spans="2:5" x14ac:dyDescent="0.3">
      <c r="B9" s="912"/>
      <c r="C9" s="915"/>
      <c r="D9" s="915"/>
      <c r="E9" s="485" t="s">
        <v>2157</v>
      </c>
    </row>
    <row r="10" spans="2:5" ht="68.400000000000006" x14ac:dyDescent="0.3">
      <c r="B10" s="912"/>
      <c r="C10" s="915"/>
      <c r="D10" s="915"/>
      <c r="E10" s="485" t="s">
        <v>2158</v>
      </c>
    </row>
    <row r="11" spans="2:5" ht="57" x14ac:dyDescent="0.3">
      <c r="B11" s="912"/>
      <c r="C11" s="915"/>
      <c r="D11" s="915"/>
      <c r="E11" s="485" t="s">
        <v>2159</v>
      </c>
    </row>
    <row r="12" spans="2:5" ht="34.200000000000003" x14ac:dyDescent="0.3">
      <c r="B12" s="912"/>
      <c r="C12" s="915"/>
      <c r="D12" s="915"/>
      <c r="E12" s="485" t="s">
        <v>2160</v>
      </c>
    </row>
    <row r="13" spans="2:5" ht="34.799999999999997" thickBot="1" x14ac:dyDescent="0.35">
      <c r="B13" s="912"/>
      <c r="C13" s="916"/>
      <c r="D13" s="916"/>
      <c r="E13" s="486" t="s">
        <v>2161</v>
      </c>
    </row>
    <row r="14" spans="2:5" ht="45.6" x14ac:dyDescent="0.3">
      <c r="B14" s="912"/>
      <c r="C14" s="914" t="s">
        <v>1969</v>
      </c>
      <c r="D14" s="914" t="s">
        <v>2162</v>
      </c>
      <c r="E14" s="485" t="s">
        <v>2163</v>
      </c>
    </row>
    <row r="15" spans="2:5" ht="46.2" thickBot="1" x14ac:dyDescent="0.35">
      <c r="B15" s="912"/>
      <c r="C15" s="916"/>
      <c r="D15" s="916"/>
      <c r="E15" s="486" t="s">
        <v>2164</v>
      </c>
    </row>
    <row r="16" spans="2:5" ht="45.6" x14ac:dyDescent="0.3">
      <c r="B16" s="912"/>
      <c r="C16" s="914" t="s">
        <v>1434</v>
      </c>
      <c r="D16" s="914" t="s">
        <v>2162</v>
      </c>
      <c r="E16" s="485" t="s">
        <v>2165</v>
      </c>
    </row>
    <row r="17" spans="2:5" ht="46.2" thickBot="1" x14ac:dyDescent="0.35">
      <c r="B17" s="912"/>
      <c r="C17" s="916"/>
      <c r="D17" s="916"/>
      <c r="E17" s="486" t="s">
        <v>2166</v>
      </c>
    </row>
    <row r="18" spans="2:5" ht="79.8" x14ac:dyDescent="0.3">
      <c r="B18" s="912"/>
      <c r="C18" s="914" t="s">
        <v>1899</v>
      </c>
      <c r="D18" s="914" t="s">
        <v>2167</v>
      </c>
      <c r="E18" s="485" t="s">
        <v>2168</v>
      </c>
    </row>
    <row r="19" spans="2:5" ht="45.6" x14ac:dyDescent="0.3">
      <c r="B19" s="912"/>
      <c r="C19" s="915"/>
      <c r="D19" s="915"/>
      <c r="E19" s="485" t="s">
        <v>2169</v>
      </c>
    </row>
    <row r="20" spans="2:5" ht="23.4" thickBot="1" x14ac:dyDescent="0.35">
      <c r="B20" s="912"/>
      <c r="C20" s="916"/>
      <c r="D20" s="916"/>
      <c r="E20" s="486" t="s">
        <v>2170</v>
      </c>
    </row>
    <row r="21" spans="2:5" ht="57.6" thickBot="1" x14ac:dyDescent="0.35">
      <c r="B21" s="913"/>
      <c r="C21" s="487" t="s">
        <v>1437</v>
      </c>
      <c r="D21" s="487" t="s">
        <v>2162</v>
      </c>
      <c r="E21" s="486" t="s">
        <v>2171</v>
      </c>
    </row>
    <row r="22" spans="2:5" ht="22.8" x14ac:dyDescent="0.3">
      <c r="B22" s="911" t="s">
        <v>2172</v>
      </c>
      <c r="C22" s="917" t="s">
        <v>2173</v>
      </c>
      <c r="D22" s="917" t="s">
        <v>2174</v>
      </c>
      <c r="E22" s="488" t="s">
        <v>2175</v>
      </c>
    </row>
    <row r="23" spans="2:5" x14ac:dyDescent="0.3">
      <c r="B23" s="912"/>
      <c r="C23" s="918"/>
      <c r="D23" s="918"/>
      <c r="E23" s="489" t="s">
        <v>2176</v>
      </c>
    </row>
    <row r="24" spans="2:5" x14ac:dyDescent="0.3">
      <c r="B24" s="912"/>
      <c r="C24" s="918"/>
      <c r="D24" s="918"/>
      <c r="E24" s="489" t="s">
        <v>2177</v>
      </c>
    </row>
    <row r="25" spans="2:5" ht="15" thickBot="1" x14ac:dyDescent="0.35">
      <c r="B25" s="912"/>
      <c r="C25" s="919"/>
      <c r="D25" s="919"/>
      <c r="E25" s="489" t="s">
        <v>2178</v>
      </c>
    </row>
    <row r="26" spans="2:5" ht="34.799999999999997" thickBot="1" x14ac:dyDescent="0.35">
      <c r="B26" s="912"/>
      <c r="C26" s="491" t="s">
        <v>2179</v>
      </c>
      <c r="D26" s="491" t="s">
        <v>2174</v>
      </c>
      <c r="E26" s="489" t="s">
        <v>2180</v>
      </c>
    </row>
    <row r="27" spans="2:5" ht="23.4" thickBot="1" x14ac:dyDescent="0.35">
      <c r="B27" s="912"/>
      <c r="C27" s="491" t="s">
        <v>2181</v>
      </c>
      <c r="D27" s="491" t="s">
        <v>2174</v>
      </c>
      <c r="E27" s="488" t="s">
        <v>2182</v>
      </c>
    </row>
    <row r="28" spans="2:5" ht="23.4" thickBot="1" x14ac:dyDescent="0.35">
      <c r="B28" s="912"/>
      <c r="C28" s="491" t="s">
        <v>2183</v>
      </c>
      <c r="D28" s="491" t="s">
        <v>2174</v>
      </c>
      <c r="E28" s="489" t="s">
        <v>2184</v>
      </c>
    </row>
    <row r="29" spans="2:5" ht="34.799999999999997" thickBot="1" x14ac:dyDescent="0.35">
      <c r="B29" s="912"/>
      <c r="C29" s="491" t="s">
        <v>2185</v>
      </c>
      <c r="D29" s="491" t="s">
        <v>2174</v>
      </c>
      <c r="E29" s="489" t="s">
        <v>2186</v>
      </c>
    </row>
    <row r="30" spans="2:5" ht="23.4" thickBot="1" x14ac:dyDescent="0.35">
      <c r="B30" s="912"/>
      <c r="C30" s="491" t="s">
        <v>2187</v>
      </c>
      <c r="D30" s="491" t="s">
        <v>2174</v>
      </c>
      <c r="E30" s="489" t="s">
        <v>2188</v>
      </c>
    </row>
    <row r="31" spans="2:5" ht="34.799999999999997" thickBot="1" x14ac:dyDescent="0.35">
      <c r="B31" s="912"/>
      <c r="C31" s="491" t="s">
        <v>2189</v>
      </c>
      <c r="D31" s="491" t="s">
        <v>2174</v>
      </c>
      <c r="E31" s="489" t="s">
        <v>2190</v>
      </c>
    </row>
    <row r="32" spans="2:5" ht="34.799999999999997" thickBot="1" x14ac:dyDescent="0.35">
      <c r="B32" s="913"/>
      <c r="C32" s="491" t="s">
        <v>2191</v>
      </c>
      <c r="D32" s="491" t="s">
        <v>2174</v>
      </c>
      <c r="E32" s="490" t="s">
        <v>2192</v>
      </c>
    </row>
    <row r="33" spans="2:5" ht="34.200000000000003" x14ac:dyDescent="0.3">
      <c r="B33" s="911" t="s">
        <v>2193</v>
      </c>
      <c r="C33" s="917" t="s">
        <v>2194</v>
      </c>
      <c r="D33" s="917" t="s">
        <v>2174</v>
      </c>
      <c r="E33" s="488" t="s">
        <v>2195</v>
      </c>
    </row>
    <row r="34" spans="2:5" ht="45.6" x14ac:dyDescent="0.3">
      <c r="B34" s="912"/>
      <c r="C34" s="918"/>
      <c r="D34" s="918"/>
      <c r="E34" s="489" t="s">
        <v>2196</v>
      </c>
    </row>
    <row r="35" spans="2:5" x14ac:dyDescent="0.3">
      <c r="B35" s="912"/>
      <c r="C35" s="918"/>
      <c r="D35" s="918"/>
      <c r="E35" s="489" t="s">
        <v>2197</v>
      </c>
    </row>
    <row r="36" spans="2:5" x14ac:dyDescent="0.3">
      <c r="B36" s="912"/>
      <c r="C36" s="918"/>
      <c r="D36" s="918"/>
      <c r="E36" s="489" t="s">
        <v>2198</v>
      </c>
    </row>
    <row r="37" spans="2:5" x14ac:dyDescent="0.3">
      <c r="B37" s="912"/>
      <c r="C37" s="918"/>
      <c r="D37" s="918"/>
      <c r="E37" s="489" t="s">
        <v>2199</v>
      </c>
    </row>
    <row r="38" spans="2:5" ht="34.200000000000003" x14ac:dyDescent="0.3">
      <c r="B38" s="912"/>
      <c r="C38" s="918"/>
      <c r="D38" s="918"/>
      <c r="E38" s="489" t="s">
        <v>2200</v>
      </c>
    </row>
    <row r="39" spans="2:5" x14ac:dyDescent="0.3">
      <c r="B39" s="912"/>
      <c r="C39" s="918"/>
      <c r="D39" s="918"/>
      <c r="E39" s="488" t="s">
        <v>2201</v>
      </c>
    </row>
    <row r="40" spans="2:5" ht="45.6" x14ac:dyDescent="0.3">
      <c r="B40" s="912"/>
      <c r="C40" s="918"/>
      <c r="D40" s="918"/>
      <c r="E40" s="489" t="s">
        <v>2202</v>
      </c>
    </row>
    <row r="41" spans="2:5" x14ac:dyDescent="0.3">
      <c r="B41" s="912"/>
      <c r="C41" s="918"/>
      <c r="D41" s="918"/>
      <c r="E41" s="489" t="s">
        <v>2203</v>
      </c>
    </row>
    <row r="42" spans="2:5" x14ac:dyDescent="0.3">
      <c r="B42" s="912"/>
      <c r="C42" s="918"/>
      <c r="D42" s="918"/>
      <c r="E42" s="489" t="s">
        <v>2204</v>
      </c>
    </row>
    <row r="43" spans="2:5" ht="22.8" x14ac:dyDescent="0.3">
      <c r="B43" s="912"/>
      <c r="C43" s="918"/>
      <c r="D43" s="918"/>
      <c r="E43" s="489" t="s">
        <v>2205</v>
      </c>
    </row>
    <row r="44" spans="2:5" x14ac:dyDescent="0.3">
      <c r="B44" s="912"/>
      <c r="C44" s="918"/>
      <c r="D44" s="918"/>
      <c r="E44" s="489" t="s">
        <v>2206</v>
      </c>
    </row>
    <row r="45" spans="2:5" x14ac:dyDescent="0.3">
      <c r="B45" s="912"/>
      <c r="C45" s="918"/>
      <c r="D45" s="918"/>
      <c r="E45" s="488" t="s">
        <v>2207</v>
      </c>
    </row>
    <row r="46" spans="2:5" ht="34.200000000000003" x14ac:dyDescent="0.3">
      <c r="B46" s="912"/>
      <c r="C46" s="918"/>
      <c r="D46" s="918"/>
      <c r="E46" s="489" t="s">
        <v>2208</v>
      </c>
    </row>
    <row r="47" spans="2:5" x14ac:dyDescent="0.3">
      <c r="B47" s="912"/>
      <c r="C47" s="918"/>
      <c r="D47" s="918"/>
      <c r="E47" s="489" t="s">
        <v>2209</v>
      </c>
    </row>
    <row r="48" spans="2:5" x14ac:dyDescent="0.3">
      <c r="B48" s="912"/>
      <c r="C48" s="918"/>
      <c r="D48" s="918"/>
      <c r="E48" s="489" t="s">
        <v>2210</v>
      </c>
    </row>
    <row r="49" spans="2:5" ht="34.799999999999997" thickBot="1" x14ac:dyDescent="0.35">
      <c r="B49" s="913"/>
      <c r="C49" s="919"/>
      <c r="D49" s="919"/>
      <c r="E49" s="490" t="s">
        <v>2211</v>
      </c>
    </row>
    <row r="50" spans="2:5" ht="34.200000000000003" x14ac:dyDescent="0.3">
      <c r="B50" s="911" t="s">
        <v>2212</v>
      </c>
      <c r="C50" s="917" t="s">
        <v>2213</v>
      </c>
      <c r="D50" s="917" t="s">
        <v>2174</v>
      </c>
      <c r="E50" s="489" t="s">
        <v>2214</v>
      </c>
    </row>
    <row r="51" spans="2:5" ht="34.799999999999997" thickBot="1" x14ac:dyDescent="0.35">
      <c r="B51" s="912"/>
      <c r="C51" s="919"/>
      <c r="D51" s="919"/>
      <c r="E51" s="490" t="s">
        <v>2215</v>
      </c>
    </row>
    <row r="52" spans="2:5" ht="137.4" thickBot="1" x14ac:dyDescent="0.35">
      <c r="B52" s="912"/>
      <c r="C52" s="491" t="s">
        <v>2216</v>
      </c>
      <c r="D52" s="491" t="s">
        <v>2174</v>
      </c>
      <c r="E52" s="490" t="s">
        <v>2217</v>
      </c>
    </row>
    <row r="53" spans="2:5" ht="45.6" x14ac:dyDescent="0.3">
      <c r="B53" s="912"/>
      <c r="C53" s="917" t="s">
        <v>2218</v>
      </c>
      <c r="D53" s="917" t="s">
        <v>2174</v>
      </c>
      <c r="E53" s="489" t="s">
        <v>2219</v>
      </c>
    </row>
    <row r="54" spans="2:5" ht="34.799999999999997" thickBot="1" x14ac:dyDescent="0.35">
      <c r="B54" s="912"/>
      <c r="C54" s="919"/>
      <c r="D54" s="919"/>
      <c r="E54" s="490" t="s">
        <v>2220</v>
      </c>
    </row>
    <row r="55" spans="2:5" ht="45.6" x14ac:dyDescent="0.3">
      <c r="B55" s="912"/>
      <c r="C55" s="917" t="s">
        <v>2221</v>
      </c>
      <c r="D55" s="917" t="s">
        <v>2174</v>
      </c>
      <c r="E55" s="489" t="s">
        <v>2222</v>
      </c>
    </row>
    <row r="56" spans="2:5" ht="34.799999999999997" thickBot="1" x14ac:dyDescent="0.35">
      <c r="B56" s="912"/>
      <c r="C56" s="919"/>
      <c r="D56" s="919"/>
      <c r="E56" s="490" t="s">
        <v>2223</v>
      </c>
    </row>
    <row r="57" spans="2:5" ht="68.400000000000006" x14ac:dyDescent="0.3">
      <c r="B57" s="912"/>
      <c r="C57" s="917" t="s">
        <v>2224</v>
      </c>
      <c r="D57" s="917" t="s">
        <v>2174</v>
      </c>
      <c r="E57" s="489" t="s">
        <v>2225</v>
      </c>
    </row>
    <row r="58" spans="2:5" ht="34.799999999999997" thickBot="1" x14ac:dyDescent="0.35">
      <c r="B58" s="912"/>
      <c r="C58" s="919"/>
      <c r="D58" s="919"/>
      <c r="E58" s="490" t="s">
        <v>2226</v>
      </c>
    </row>
    <row r="59" spans="2:5" ht="68.400000000000006" x14ac:dyDescent="0.3">
      <c r="B59" s="912"/>
      <c r="C59" s="917" t="s">
        <v>2227</v>
      </c>
      <c r="D59" s="917" t="s">
        <v>2174</v>
      </c>
      <c r="E59" s="489" t="s">
        <v>2228</v>
      </c>
    </row>
    <row r="60" spans="2:5" ht="34.200000000000003" x14ac:dyDescent="0.3">
      <c r="B60" s="912"/>
      <c r="C60" s="918"/>
      <c r="D60" s="918"/>
      <c r="E60" s="489" t="s">
        <v>2229</v>
      </c>
    </row>
    <row r="61" spans="2:5" ht="46.2" thickBot="1" x14ac:dyDescent="0.35">
      <c r="B61" s="913"/>
      <c r="C61" s="919"/>
      <c r="D61" s="919"/>
      <c r="E61" s="490" t="s">
        <v>2230</v>
      </c>
    </row>
  </sheetData>
  <mergeCells count="26">
    <mergeCell ref="D59:D61"/>
    <mergeCell ref="B50:B61"/>
    <mergeCell ref="C50:C51"/>
    <mergeCell ref="D50:D51"/>
    <mergeCell ref="C53:C54"/>
    <mergeCell ref="D53:D54"/>
    <mergeCell ref="C55:C56"/>
    <mergeCell ref="D55:D56"/>
    <mergeCell ref="C57:C58"/>
    <mergeCell ref="D57:D58"/>
    <mergeCell ref="C59:C61"/>
    <mergeCell ref="B22:B32"/>
    <mergeCell ref="C22:C25"/>
    <mergeCell ref="D22:D25"/>
    <mergeCell ref="B33:B49"/>
    <mergeCell ref="C33:C49"/>
    <mergeCell ref="D33:D49"/>
    <mergeCell ref="B5:B21"/>
    <mergeCell ref="C5:C13"/>
    <mergeCell ref="D5:D13"/>
    <mergeCell ref="C14:C15"/>
    <mergeCell ref="D14:D15"/>
    <mergeCell ref="C16:C17"/>
    <mergeCell ref="D16:D17"/>
    <mergeCell ref="C18:C20"/>
    <mergeCell ref="D18:D20"/>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4E1DC-23A5-49EF-B7B4-6C1C8DA6B422}">
  <dimension ref="B2:F65"/>
  <sheetViews>
    <sheetView showGridLines="0" zoomScale="85" zoomScaleNormal="85" workbookViewId="0">
      <selection activeCell="B2" sqref="B2"/>
    </sheetView>
  </sheetViews>
  <sheetFormatPr baseColWidth="10" defaultColWidth="11.44140625" defaultRowHeight="14.4" x14ac:dyDescent="0.3"/>
  <cols>
    <col min="2" max="2" width="48.5546875" customWidth="1"/>
    <col min="3" max="3" width="22.33203125" bestFit="1" customWidth="1"/>
    <col min="4" max="4" width="12.88671875" bestFit="1" customWidth="1"/>
  </cols>
  <sheetData>
    <row r="2" spans="2:6" x14ac:dyDescent="0.3">
      <c r="B2" s="318" t="s">
        <v>2706</v>
      </c>
    </row>
    <row r="4" spans="2:6" ht="16.2" thickBot="1" x14ac:dyDescent="0.35">
      <c r="B4" s="524"/>
      <c r="C4" s="509"/>
      <c r="D4" s="922" t="s">
        <v>2231</v>
      </c>
      <c r="E4" s="922"/>
      <c r="F4" s="922"/>
    </row>
    <row r="5" spans="2:6" ht="15" thickBot="1" x14ac:dyDescent="0.35">
      <c r="B5" s="523" t="s">
        <v>1890</v>
      </c>
      <c r="C5" s="522" t="s">
        <v>2232</v>
      </c>
      <c r="D5" s="521" t="s">
        <v>2233</v>
      </c>
      <c r="E5" s="521" t="s">
        <v>2234</v>
      </c>
      <c r="F5" s="521" t="s">
        <v>2235</v>
      </c>
    </row>
    <row r="6" spans="2:6" ht="16.2" thickBot="1" x14ac:dyDescent="0.35">
      <c r="B6" s="508" t="s">
        <v>2236</v>
      </c>
      <c r="C6" s="520"/>
      <c r="D6" s="506"/>
      <c r="E6" s="506"/>
      <c r="F6" s="506"/>
    </row>
    <row r="7" spans="2:6" ht="16.2" thickBot="1" x14ac:dyDescent="0.35">
      <c r="B7" s="518" t="s">
        <v>2237</v>
      </c>
      <c r="C7" s="519"/>
      <c r="D7" s="516"/>
      <c r="E7" s="516"/>
      <c r="F7" s="516"/>
    </row>
    <row r="8" spans="2:6" ht="16.2" thickBot="1" x14ac:dyDescent="0.35">
      <c r="B8" s="505" t="s">
        <v>1432</v>
      </c>
      <c r="C8" s="920" t="s">
        <v>2238</v>
      </c>
      <c r="D8" s="503" t="s">
        <v>2239</v>
      </c>
      <c r="E8" s="509"/>
      <c r="F8" s="509"/>
    </row>
    <row r="9" spans="2:6" ht="15" thickBot="1" x14ac:dyDescent="0.35">
      <c r="B9" s="505" t="s">
        <v>1899</v>
      </c>
      <c r="C9" s="923"/>
      <c r="D9" s="503" t="s">
        <v>2239</v>
      </c>
      <c r="E9" s="515"/>
      <c r="F9" s="515"/>
    </row>
    <row r="10" spans="2:6" ht="15" thickBot="1" x14ac:dyDescent="0.35">
      <c r="B10" s="505" t="s">
        <v>1969</v>
      </c>
      <c r="C10" s="923"/>
      <c r="D10" s="503" t="s">
        <v>2239</v>
      </c>
      <c r="E10" s="515"/>
      <c r="F10" s="515"/>
    </row>
    <row r="11" spans="2:6" ht="16.2" thickBot="1" x14ac:dyDescent="0.35">
      <c r="B11" s="505" t="s">
        <v>1434</v>
      </c>
      <c r="C11" s="923"/>
      <c r="D11" s="503" t="s">
        <v>2239</v>
      </c>
      <c r="E11" s="509"/>
      <c r="F11" s="509"/>
    </row>
    <row r="12" spans="2:6" ht="16.2" thickBot="1" x14ac:dyDescent="0.35">
      <c r="B12" s="505" t="s">
        <v>2240</v>
      </c>
      <c r="C12" s="921"/>
      <c r="D12" s="503" t="s">
        <v>2239</v>
      </c>
      <c r="E12" s="509"/>
      <c r="F12" s="509"/>
    </row>
    <row r="13" spans="2:6" ht="16.2" thickBot="1" x14ac:dyDescent="0.35">
      <c r="B13" s="505" t="s">
        <v>2241</v>
      </c>
      <c r="C13" s="510" t="s">
        <v>2242</v>
      </c>
      <c r="D13" s="503" t="s">
        <v>2239</v>
      </c>
      <c r="E13" s="509"/>
      <c r="F13" s="509"/>
    </row>
    <row r="14" spans="2:6" ht="16.2" thickBot="1" x14ac:dyDescent="0.35">
      <c r="B14" s="518" t="s">
        <v>2243</v>
      </c>
      <c r="C14" s="517"/>
      <c r="D14" s="516"/>
      <c r="E14" s="516"/>
      <c r="F14" s="516"/>
    </row>
    <row r="15" spans="2:6" ht="16.2" thickBot="1" x14ac:dyDescent="0.35">
      <c r="B15" s="505" t="s">
        <v>2244</v>
      </c>
      <c r="C15" s="920" t="s">
        <v>2245</v>
      </c>
      <c r="D15" s="503" t="s">
        <v>2239</v>
      </c>
      <c r="E15" s="509"/>
      <c r="F15" s="509"/>
    </row>
    <row r="16" spans="2:6" ht="24.6" thickBot="1" x14ac:dyDescent="0.35">
      <c r="B16" s="505" t="s">
        <v>2246</v>
      </c>
      <c r="C16" s="923"/>
      <c r="D16" s="503" t="s">
        <v>2239</v>
      </c>
      <c r="E16" s="509"/>
      <c r="F16" s="509"/>
    </row>
    <row r="17" spans="2:6" ht="24.6" thickBot="1" x14ac:dyDescent="0.35">
      <c r="B17" s="505" t="s">
        <v>2247</v>
      </c>
      <c r="C17" s="923"/>
      <c r="D17" s="503" t="s">
        <v>2239</v>
      </c>
      <c r="E17" s="509"/>
      <c r="F17" s="509"/>
    </row>
    <row r="18" spans="2:6" ht="16.2" thickBot="1" x14ac:dyDescent="0.35">
      <c r="B18" s="505" t="s">
        <v>2248</v>
      </c>
      <c r="C18" s="923"/>
      <c r="D18" s="503" t="s">
        <v>2239</v>
      </c>
      <c r="E18" s="509"/>
      <c r="F18" s="509"/>
    </row>
    <row r="19" spans="2:6" ht="16.2" thickBot="1" x14ac:dyDescent="0.35">
      <c r="B19" s="518" t="s">
        <v>2249</v>
      </c>
      <c r="C19" s="517"/>
      <c r="D19" s="516"/>
      <c r="E19" s="516"/>
      <c r="F19" s="516"/>
    </row>
    <row r="20" spans="2:6" ht="16.2" thickBot="1" x14ac:dyDescent="0.35">
      <c r="B20" s="505" t="s">
        <v>2250</v>
      </c>
      <c r="C20" s="920" t="s">
        <v>2251</v>
      </c>
      <c r="D20" s="503" t="s">
        <v>2239</v>
      </c>
      <c r="E20" s="509"/>
      <c r="F20" s="509"/>
    </row>
    <row r="21" spans="2:6" ht="60.6" thickBot="1" x14ac:dyDescent="0.35">
      <c r="B21" s="505" t="s">
        <v>2252</v>
      </c>
      <c r="C21" s="923"/>
      <c r="D21" s="503" t="s">
        <v>2239</v>
      </c>
      <c r="E21" s="509"/>
      <c r="F21" s="509"/>
    </row>
    <row r="22" spans="2:6" ht="48.6" thickBot="1" x14ac:dyDescent="0.35">
      <c r="B22" s="505" t="s">
        <v>2253</v>
      </c>
      <c r="C22" s="921"/>
      <c r="D22" s="503"/>
      <c r="E22" s="515"/>
      <c r="F22" s="515"/>
    </row>
    <row r="23" spans="2:6" ht="16.2" thickBot="1" x14ac:dyDescent="0.35">
      <c r="B23" s="508" t="s">
        <v>1954</v>
      </c>
      <c r="C23" s="514"/>
      <c r="D23" s="506"/>
      <c r="E23" s="506"/>
      <c r="F23" s="506"/>
    </row>
    <row r="24" spans="2:6" ht="16.2" thickBot="1" x14ac:dyDescent="0.35">
      <c r="B24" s="512" t="s">
        <v>2254</v>
      </c>
      <c r="C24" s="920" t="s">
        <v>2255</v>
      </c>
      <c r="D24" s="509"/>
      <c r="E24" s="509"/>
      <c r="F24" s="503" t="s">
        <v>2239</v>
      </c>
    </row>
    <row r="25" spans="2:6" ht="16.2" thickBot="1" x14ac:dyDescent="0.35">
      <c r="B25" s="512" t="s">
        <v>2256</v>
      </c>
      <c r="C25" s="923"/>
      <c r="D25" s="509"/>
      <c r="E25" s="509"/>
      <c r="F25" s="503" t="s">
        <v>2239</v>
      </c>
    </row>
    <row r="26" spans="2:6" ht="16.2" thickBot="1" x14ac:dyDescent="0.35">
      <c r="B26" s="512" t="s">
        <v>2257</v>
      </c>
      <c r="C26" s="921"/>
      <c r="D26" s="509"/>
      <c r="E26" s="509"/>
      <c r="F26" s="503" t="s">
        <v>2239</v>
      </c>
    </row>
    <row r="27" spans="2:6" ht="15" thickBot="1" x14ac:dyDescent="0.35">
      <c r="B27" s="512" t="s">
        <v>2258</v>
      </c>
      <c r="C27" s="920" t="s">
        <v>2259</v>
      </c>
      <c r="D27" s="503"/>
      <c r="E27" s="503"/>
      <c r="F27" s="503" t="s">
        <v>2239</v>
      </c>
    </row>
    <row r="28" spans="2:6" ht="16.2" thickBot="1" x14ac:dyDescent="0.35">
      <c r="B28" s="505" t="s">
        <v>2260</v>
      </c>
      <c r="C28" s="923"/>
      <c r="D28" s="503" t="s">
        <v>2239</v>
      </c>
      <c r="E28" s="509"/>
      <c r="F28" s="509"/>
    </row>
    <row r="29" spans="2:6" ht="16.2" thickBot="1" x14ac:dyDescent="0.35">
      <c r="B29" s="505" t="s">
        <v>2261</v>
      </c>
      <c r="C29" s="923"/>
      <c r="D29" s="503" t="s">
        <v>2239</v>
      </c>
      <c r="E29" s="509"/>
      <c r="F29" s="509"/>
    </row>
    <row r="30" spans="2:6" ht="16.2" thickBot="1" x14ac:dyDescent="0.35">
      <c r="B30" s="505" t="s">
        <v>2262</v>
      </c>
      <c r="C30" s="923"/>
      <c r="D30" s="503" t="s">
        <v>2239</v>
      </c>
      <c r="E30" s="509"/>
      <c r="F30" s="509"/>
    </row>
    <row r="31" spans="2:6" ht="16.2" thickBot="1" x14ac:dyDescent="0.35">
      <c r="B31" s="505" t="s">
        <v>2263</v>
      </c>
      <c r="C31" s="923"/>
      <c r="D31" s="503" t="s">
        <v>2239</v>
      </c>
      <c r="E31" s="509"/>
      <c r="F31" s="509"/>
    </row>
    <row r="32" spans="2:6" ht="16.2" thickBot="1" x14ac:dyDescent="0.35">
      <c r="B32" s="505" t="s">
        <v>1432</v>
      </c>
      <c r="C32" s="923"/>
      <c r="D32" s="503" t="s">
        <v>2239</v>
      </c>
      <c r="E32" s="509"/>
      <c r="F32" s="509"/>
    </row>
    <row r="33" spans="2:6" ht="16.2" thickBot="1" x14ac:dyDescent="0.35">
      <c r="B33" s="505" t="s">
        <v>1899</v>
      </c>
      <c r="C33" s="923"/>
      <c r="D33" s="503" t="s">
        <v>2239</v>
      </c>
      <c r="E33" s="509"/>
      <c r="F33" s="509"/>
    </row>
    <row r="34" spans="2:6" ht="15" thickBot="1" x14ac:dyDescent="0.35">
      <c r="B34" s="505" t="s">
        <v>1969</v>
      </c>
      <c r="C34" s="923"/>
      <c r="D34" s="503" t="s">
        <v>2239</v>
      </c>
      <c r="E34" s="503"/>
      <c r="F34" s="503"/>
    </row>
    <row r="35" spans="2:6" ht="15" thickBot="1" x14ac:dyDescent="0.35">
      <c r="B35" s="505" t="s">
        <v>1434</v>
      </c>
      <c r="C35" s="923"/>
      <c r="D35" s="503" t="s">
        <v>2239</v>
      </c>
      <c r="E35" s="503"/>
      <c r="F35" s="503"/>
    </row>
    <row r="36" spans="2:6" ht="16.2" thickBot="1" x14ac:dyDescent="0.35">
      <c r="B36" s="505" t="s">
        <v>2264</v>
      </c>
      <c r="C36" s="923"/>
      <c r="D36" s="503" t="s">
        <v>2239</v>
      </c>
      <c r="E36" s="509"/>
      <c r="F36" s="509"/>
    </row>
    <row r="37" spans="2:6" ht="15" thickBot="1" x14ac:dyDescent="0.35">
      <c r="B37" s="505" t="s">
        <v>1927</v>
      </c>
      <c r="C37" s="923"/>
      <c r="D37" s="503"/>
      <c r="E37" s="503" t="s">
        <v>2239</v>
      </c>
      <c r="F37" s="503"/>
    </row>
    <row r="38" spans="2:6" ht="16.2" thickBot="1" x14ac:dyDescent="0.35">
      <c r="B38" s="505" t="s">
        <v>2265</v>
      </c>
      <c r="C38" s="923"/>
      <c r="D38" s="503" t="s">
        <v>2239</v>
      </c>
      <c r="E38" s="509"/>
      <c r="F38" s="509"/>
    </row>
    <row r="39" spans="2:6" ht="16.2" thickBot="1" x14ac:dyDescent="0.35">
      <c r="B39" s="505" t="s">
        <v>2266</v>
      </c>
      <c r="C39" s="923"/>
      <c r="D39" s="503" t="s">
        <v>2239</v>
      </c>
      <c r="E39" s="503" t="s">
        <v>2239</v>
      </c>
      <c r="F39" s="509"/>
    </row>
    <row r="40" spans="2:6" ht="16.2" thickBot="1" x14ac:dyDescent="0.35">
      <c r="B40" s="505" t="s">
        <v>2267</v>
      </c>
      <c r="C40" s="923"/>
      <c r="D40" s="503" t="s">
        <v>2239</v>
      </c>
      <c r="E40" s="509"/>
      <c r="F40" s="509"/>
    </row>
    <row r="41" spans="2:6" ht="16.2" thickBot="1" x14ac:dyDescent="0.35">
      <c r="B41" s="505" t="s">
        <v>2268</v>
      </c>
      <c r="C41" s="923"/>
      <c r="D41" s="503" t="s">
        <v>2239</v>
      </c>
      <c r="E41" s="509"/>
      <c r="F41" s="509"/>
    </row>
    <row r="42" spans="2:6" ht="16.2" thickBot="1" x14ac:dyDescent="0.35">
      <c r="B42" s="505" t="s">
        <v>2269</v>
      </c>
      <c r="C42" s="923"/>
      <c r="D42" s="503" t="s">
        <v>2239</v>
      </c>
      <c r="E42" s="509"/>
      <c r="F42" s="509"/>
    </row>
    <row r="43" spans="2:6" ht="15" thickBot="1" x14ac:dyDescent="0.35">
      <c r="B43" s="512" t="s">
        <v>2270</v>
      </c>
      <c r="C43" s="923"/>
      <c r="D43" s="503" t="s">
        <v>2239</v>
      </c>
      <c r="E43" s="513"/>
      <c r="F43" s="513"/>
    </row>
    <row r="44" spans="2:6" ht="15" thickBot="1" x14ac:dyDescent="0.35">
      <c r="B44" s="512" t="s">
        <v>2271</v>
      </c>
      <c r="C44" s="923"/>
      <c r="D44" s="503" t="s">
        <v>2239</v>
      </c>
      <c r="E44" s="513"/>
      <c r="F44" s="513"/>
    </row>
    <row r="45" spans="2:6" ht="15" thickBot="1" x14ac:dyDescent="0.35">
      <c r="B45" s="512" t="s">
        <v>2272</v>
      </c>
      <c r="C45" s="923"/>
      <c r="D45" s="503" t="s">
        <v>2239</v>
      </c>
      <c r="E45" s="513"/>
      <c r="F45" s="513"/>
    </row>
    <row r="46" spans="2:6" ht="15" thickBot="1" x14ac:dyDescent="0.35">
      <c r="B46" s="512" t="s">
        <v>2273</v>
      </c>
      <c r="C46" s="923"/>
      <c r="D46" s="503" t="s">
        <v>2239</v>
      </c>
      <c r="E46" s="513"/>
      <c r="F46" s="513"/>
    </row>
    <row r="47" spans="2:6" ht="15" thickBot="1" x14ac:dyDescent="0.35">
      <c r="B47" s="505" t="s">
        <v>2274</v>
      </c>
      <c r="C47" s="923"/>
      <c r="D47" s="503" t="s">
        <v>2239</v>
      </c>
      <c r="E47" s="503" t="s">
        <v>2239</v>
      </c>
      <c r="F47" s="503" t="s">
        <v>2239</v>
      </c>
    </row>
    <row r="48" spans="2:6" ht="16.2" thickBot="1" x14ac:dyDescent="0.35">
      <c r="B48" s="505" t="s">
        <v>2275</v>
      </c>
      <c r="C48" s="923"/>
      <c r="D48" s="509"/>
      <c r="E48" s="509"/>
      <c r="F48" s="503" t="s">
        <v>2239</v>
      </c>
    </row>
    <row r="49" spans="2:6" ht="16.2" thickBot="1" x14ac:dyDescent="0.35">
      <c r="B49" s="505" t="s">
        <v>2276</v>
      </c>
      <c r="C49" s="923"/>
      <c r="D49" s="509"/>
      <c r="E49" s="509"/>
      <c r="F49" s="503" t="s">
        <v>2239</v>
      </c>
    </row>
    <row r="50" spans="2:6" ht="16.2" thickBot="1" x14ac:dyDescent="0.35">
      <c r="B50" s="505" t="s">
        <v>2277</v>
      </c>
      <c r="C50" s="923"/>
      <c r="D50" s="509"/>
      <c r="E50" s="509"/>
      <c r="F50" s="503" t="s">
        <v>2239</v>
      </c>
    </row>
    <row r="51" spans="2:6" ht="16.2" thickBot="1" x14ac:dyDescent="0.35">
      <c r="B51" s="512" t="s">
        <v>2278</v>
      </c>
      <c r="C51" s="923"/>
      <c r="D51" s="509"/>
      <c r="E51" s="509"/>
      <c r="F51" s="511" t="s">
        <v>2239</v>
      </c>
    </row>
    <row r="52" spans="2:6" ht="16.2" thickBot="1" x14ac:dyDescent="0.35">
      <c r="B52" s="505" t="s">
        <v>2279</v>
      </c>
      <c r="C52" s="923"/>
      <c r="D52" s="509"/>
      <c r="E52" s="509"/>
      <c r="F52" s="503" t="s">
        <v>2239</v>
      </c>
    </row>
    <row r="53" spans="2:6" ht="16.2" thickBot="1" x14ac:dyDescent="0.35">
      <c r="B53" s="505" t="s">
        <v>2280</v>
      </c>
      <c r="C53" s="923"/>
      <c r="D53" s="509"/>
      <c r="E53" s="509"/>
      <c r="F53" s="503" t="s">
        <v>2239</v>
      </c>
    </row>
    <row r="54" spans="2:6" ht="16.2" thickBot="1" x14ac:dyDescent="0.35">
      <c r="B54" s="505" t="s">
        <v>2281</v>
      </c>
      <c r="C54" s="923"/>
      <c r="D54" s="509"/>
      <c r="E54" s="503" t="s">
        <v>2239</v>
      </c>
      <c r="F54" s="509"/>
    </row>
    <row r="55" spans="2:6" ht="16.2" thickBot="1" x14ac:dyDescent="0.35">
      <c r="B55" s="505" t="s">
        <v>2282</v>
      </c>
      <c r="C55" s="923"/>
      <c r="D55" s="509"/>
      <c r="E55" s="503" t="s">
        <v>2239</v>
      </c>
      <c r="F55" s="509"/>
    </row>
    <row r="56" spans="2:6" ht="16.2" thickBot="1" x14ac:dyDescent="0.35">
      <c r="B56" s="505" t="s">
        <v>2283</v>
      </c>
      <c r="C56" s="923"/>
      <c r="D56" s="509"/>
      <c r="E56" s="503" t="s">
        <v>2239</v>
      </c>
      <c r="F56" s="509"/>
    </row>
    <row r="57" spans="2:6" ht="16.2" thickBot="1" x14ac:dyDescent="0.35">
      <c r="B57" s="505" t="s">
        <v>2284</v>
      </c>
      <c r="C57" s="923"/>
      <c r="D57" s="503" t="s">
        <v>2239</v>
      </c>
      <c r="E57" s="509"/>
      <c r="F57" s="509"/>
    </row>
    <row r="58" spans="2:6" ht="15" thickBot="1" x14ac:dyDescent="0.35">
      <c r="B58" s="525" t="s">
        <v>2285</v>
      </c>
      <c r="C58" s="923"/>
      <c r="D58" s="503" t="s">
        <v>2239</v>
      </c>
      <c r="E58" s="511"/>
      <c r="F58" s="511"/>
    </row>
    <row r="59" spans="2:6" ht="16.2" thickBot="1" x14ac:dyDescent="0.35">
      <c r="B59" s="505" t="s">
        <v>2286</v>
      </c>
      <c r="C59" s="921"/>
      <c r="D59" s="503" t="s">
        <v>2239</v>
      </c>
      <c r="E59" s="509"/>
      <c r="F59" s="509"/>
    </row>
    <row r="60" spans="2:6" ht="16.2" thickBot="1" x14ac:dyDescent="0.35">
      <c r="B60" s="505" t="s">
        <v>2241</v>
      </c>
      <c r="C60" s="920" t="s">
        <v>2242</v>
      </c>
      <c r="D60" s="503" t="s">
        <v>2239</v>
      </c>
      <c r="E60" s="509"/>
      <c r="F60" s="509"/>
    </row>
    <row r="61" spans="2:6" ht="16.2" thickBot="1" x14ac:dyDescent="0.35">
      <c r="B61" s="505" t="s">
        <v>2287</v>
      </c>
      <c r="C61" s="921"/>
      <c r="D61" s="503" t="s">
        <v>2239</v>
      </c>
      <c r="E61" s="509"/>
      <c r="F61" s="509"/>
    </row>
    <row r="62" spans="2:6" ht="16.2" thickBot="1" x14ac:dyDescent="0.35">
      <c r="B62" s="505" t="s">
        <v>2288</v>
      </c>
      <c r="C62" s="920" t="s">
        <v>2289</v>
      </c>
      <c r="D62" s="503" t="s">
        <v>2239</v>
      </c>
      <c r="E62" s="509"/>
      <c r="F62" s="509"/>
    </row>
    <row r="63" spans="2:6" ht="16.2" thickBot="1" x14ac:dyDescent="0.35">
      <c r="B63" s="505" t="s">
        <v>2286</v>
      </c>
      <c r="C63" s="921"/>
      <c r="D63" s="503" t="s">
        <v>2239</v>
      </c>
      <c r="E63" s="509"/>
      <c r="F63" s="509"/>
    </row>
    <row r="64" spans="2:6" ht="16.2" thickBot="1" x14ac:dyDescent="0.35">
      <c r="B64" s="508" t="s">
        <v>2290</v>
      </c>
      <c r="C64" s="507"/>
      <c r="D64" s="506"/>
      <c r="E64" s="506"/>
      <c r="F64" s="506"/>
    </row>
    <row r="65" spans="2:6" ht="15" thickBot="1" x14ac:dyDescent="0.35">
      <c r="B65" s="505" t="s">
        <v>2291</v>
      </c>
      <c r="C65" s="504" t="s">
        <v>182</v>
      </c>
      <c r="D65" s="503" t="s">
        <v>2239</v>
      </c>
      <c r="E65" s="503" t="s">
        <v>2239</v>
      </c>
      <c r="F65" s="503" t="s">
        <v>2239</v>
      </c>
    </row>
  </sheetData>
  <mergeCells count="8">
    <mergeCell ref="C62:C63"/>
    <mergeCell ref="D4:F4"/>
    <mergeCell ref="C8:C12"/>
    <mergeCell ref="C24:C26"/>
    <mergeCell ref="C20:C22"/>
    <mergeCell ref="C15:C18"/>
    <mergeCell ref="C27:C59"/>
    <mergeCell ref="C60:C6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N203"/>
  <sheetViews>
    <sheetView showGridLines="0" zoomScale="85" zoomScaleNormal="85" workbookViewId="0">
      <selection activeCell="B3" sqref="B3"/>
    </sheetView>
  </sheetViews>
  <sheetFormatPr baseColWidth="10" defaultColWidth="11.109375" defaultRowHeight="14.4" x14ac:dyDescent="0.3"/>
  <cols>
    <col min="1" max="1" width="11.109375" customWidth="1"/>
    <col min="2" max="2" width="5.88671875" customWidth="1"/>
    <col min="3" max="3" width="31" bestFit="1" customWidth="1"/>
    <col min="4" max="4" width="8.44140625" bestFit="1" customWidth="1"/>
    <col min="5" max="5" width="36.5546875" bestFit="1" customWidth="1"/>
    <col min="6" max="6" width="31" bestFit="1" customWidth="1"/>
    <col min="7" max="7" width="27.33203125" bestFit="1" customWidth="1"/>
    <col min="8" max="8" width="7.6640625" bestFit="1" customWidth="1"/>
    <col min="9" max="9" width="9.44140625" bestFit="1" customWidth="1"/>
    <col min="10" max="10" width="10.88671875" bestFit="1" customWidth="1"/>
    <col min="11" max="11" width="10.33203125" bestFit="1" customWidth="1"/>
    <col min="12" max="12" width="11.109375" customWidth="1"/>
  </cols>
  <sheetData>
    <row r="3" spans="2:13" ht="16.2" x14ac:dyDescent="0.3">
      <c r="B3" s="379" t="s">
        <v>2720</v>
      </c>
    </row>
    <row r="6" spans="2:13" ht="15" thickBot="1" x14ac:dyDescent="0.35">
      <c r="B6" s="21" t="s">
        <v>296</v>
      </c>
    </row>
    <row r="7" spans="2:13" ht="16.2" thickBot="1" x14ac:dyDescent="0.35">
      <c r="B7" s="22"/>
      <c r="C7" s="22"/>
      <c r="D7" s="22"/>
      <c r="E7" s="22"/>
      <c r="F7" s="23"/>
      <c r="G7" s="23"/>
      <c r="H7" s="23"/>
      <c r="I7" s="23"/>
      <c r="J7" s="762" t="s">
        <v>297</v>
      </c>
      <c r="K7" s="762"/>
      <c r="L7" s="762"/>
      <c r="M7" s="762"/>
    </row>
    <row r="8" spans="2:13" ht="24" thickBot="1" x14ac:dyDescent="0.35">
      <c r="B8" s="24" t="s">
        <v>4</v>
      </c>
      <c r="C8" s="25" t="s">
        <v>298</v>
      </c>
      <c r="D8" s="25" t="s">
        <v>299</v>
      </c>
      <c r="E8" s="25" t="s">
        <v>300</v>
      </c>
      <c r="F8" s="26" t="s">
        <v>301</v>
      </c>
      <c r="G8" s="26" t="s">
        <v>302</v>
      </c>
      <c r="H8" s="26" t="s">
        <v>303</v>
      </c>
      <c r="I8" s="27" t="s">
        <v>304</v>
      </c>
      <c r="J8" s="28" t="s">
        <v>305</v>
      </c>
      <c r="K8" s="29" t="s">
        <v>306</v>
      </c>
      <c r="L8" s="29" t="s">
        <v>307</v>
      </c>
      <c r="M8" s="29" t="s">
        <v>308</v>
      </c>
    </row>
    <row r="9" spans="2:13" ht="15" thickBot="1" x14ac:dyDescent="0.35">
      <c r="B9" s="30">
        <v>1</v>
      </c>
      <c r="C9" s="31" t="s">
        <v>309</v>
      </c>
      <c r="D9" s="32" t="s">
        <v>310</v>
      </c>
      <c r="E9" s="32" t="s">
        <v>311</v>
      </c>
      <c r="F9" s="33" t="s">
        <v>312</v>
      </c>
      <c r="G9" s="34">
        <v>44410</v>
      </c>
      <c r="H9" s="33" t="s">
        <v>312</v>
      </c>
      <c r="I9" s="33" t="s">
        <v>312</v>
      </c>
      <c r="J9" s="35">
        <v>1</v>
      </c>
      <c r="K9" s="35">
        <v>1</v>
      </c>
      <c r="L9" s="35">
        <v>1</v>
      </c>
      <c r="M9" s="35">
        <v>1</v>
      </c>
    </row>
    <row r="10" spans="2:13" ht="15" thickBot="1" x14ac:dyDescent="0.35">
      <c r="B10" s="30">
        <v>2</v>
      </c>
      <c r="C10" s="31" t="s">
        <v>309</v>
      </c>
      <c r="D10" s="32" t="s">
        <v>310</v>
      </c>
      <c r="E10" s="32" t="s">
        <v>311</v>
      </c>
      <c r="F10" s="33" t="s">
        <v>312</v>
      </c>
      <c r="G10" s="34">
        <v>44410</v>
      </c>
      <c r="H10" s="33" t="s">
        <v>312</v>
      </c>
      <c r="I10" s="33" t="s">
        <v>312</v>
      </c>
      <c r="J10" s="35">
        <v>1</v>
      </c>
      <c r="K10" s="35">
        <v>1</v>
      </c>
      <c r="L10" s="35">
        <v>1</v>
      </c>
      <c r="M10" s="35">
        <v>1</v>
      </c>
    </row>
    <row r="11" spans="2:13" ht="15" thickBot="1" x14ac:dyDescent="0.35">
      <c r="B11" s="30">
        <v>3</v>
      </c>
      <c r="C11" s="31" t="s">
        <v>313</v>
      </c>
      <c r="D11" s="32" t="s">
        <v>314</v>
      </c>
      <c r="E11" s="32" t="s">
        <v>311</v>
      </c>
      <c r="F11" s="36" t="s">
        <v>312</v>
      </c>
      <c r="G11" s="34">
        <v>44410</v>
      </c>
      <c r="H11" s="36" t="s">
        <v>312</v>
      </c>
      <c r="I11" s="36" t="s">
        <v>312</v>
      </c>
      <c r="J11" s="35">
        <v>1</v>
      </c>
      <c r="K11" s="35">
        <v>1</v>
      </c>
      <c r="L11" s="35">
        <v>1</v>
      </c>
      <c r="M11" s="35">
        <v>1</v>
      </c>
    </row>
    <row r="12" spans="2:13" ht="15" thickBot="1" x14ac:dyDescent="0.35">
      <c r="B12" s="30">
        <v>4</v>
      </c>
      <c r="C12" s="31" t="s">
        <v>315</v>
      </c>
      <c r="D12" s="32" t="s">
        <v>316</v>
      </c>
      <c r="E12" s="32" t="s">
        <v>311</v>
      </c>
      <c r="F12" s="33" t="s">
        <v>312</v>
      </c>
      <c r="G12" s="34">
        <v>44537</v>
      </c>
      <c r="H12" s="33" t="s">
        <v>312</v>
      </c>
      <c r="I12" s="33" t="s">
        <v>317</v>
      </c>
      <c r="J12" s="35">
        <v>1</v>
      </c>
      <c r="K12" s="35">
        <v>1</v>
      </c>
      <c r="L12" s="35">
        <v>1</v>
      </c>
      <c r="M12" s="35">
        <v>1</v>
      </c>
    </row>
    <row r="13" spans="2:13" ht="15" thickBot="1" x14ac:dyDescent="0.35">
      <c r="B13" s="30">
        <v>5</v>
      </c>
      <c r="C13" s="31" t="s">
        <v>318</v>
      </c>
      <c r="D13" s="32" t="s">
        <v>316</v>
      </c>
      <c r="E13" s="32" t="s">
        <v>311</v>
      </c>
      <c r="F13" s="33" t="s">
        <v>312</v>
      </c>
      <c r="G13" s="34">
        <v>44537</v>
      </c>
      <c r="H13" s="33" t="s">
        <v>312</v>
      </c>
      <c r="I13" s="33" t="s">
        <v>319</v>
      </c>
      <c r="J13" s="35">
        <v>1</v>
      </c>
      <c r="K13" s="35">
        <v>1</v>
      </c>
      <c r="L13" s="35">
        <v>1</v>
      </c>
      <c r="M13" s="35">
        <v>1</v>
      </c>
    </row>
    <row r="14" spans="2:13" ht="15" thickBot="1" x14ac:dyDescent="0.35">
      <c r="B14" s="30">
        <v>6</v>
      </c>
      <c r="C14" s="31" t="s">
        <v>320</v>
      </c>
      <c r="D14" s="32" t="s">
        <v>314</v>
      </c>
      <c r="E14" s="32" t="s">
        <v>311</v>
      </c>
      <c r="F14" s="33" t="s">
        <v>312</v>
      </c>
      <c r="G14" s="34">
        <v>44620</v>
      </c>
      <c r="H14" s="33" t="s">
        <v>312</v>
      </c>
      <c r="I14" s="33" t="s">
        <v>312</v>
      </c>
      <c r="J14" s="35">
        <v>1</v>
      </c>
      <c r="K14" s="35">
        <v>1</v>
      </c>
      <c r="L14" s="35">
        <v>1</v>
      </c>
      <c r="M14" s="35">
        <v>1</v>
      </c>
    </row>
    <row r="15" spans="2:13" ht="15" thickBot="1" x14ac:dyDescent="0.35">
      <c r="B15" s="30">
        <v>7</v>
      </c>
      <c r="C15" s="31" t="s">
        <v>321</v>
      </c>
      <c r="D15" s="32" t="s">
        <v>316</v>
      </c>
      <c r="E15" s="32" t="s">
        <v>311</v>
      </c>
      <c r="F15" s="33" t="s">
        <v>312</v>
      </c>
      <c r="G15" s="34">
        <v>44775</v>
      </c>
      <c r="H15" s="33" t="s">
        <v>312</v>
      </c>
      <c r="I15" s="33" t="s">
        <v>312</v>
      </c>
      <c r="J15" s="35">
        <v>1</v>
      </c>
      <c r="K15" s="35">
        <v>1</v>
      </c>
      <c r="L15" s="35">
        <v>1</v>
      </c>
      <c r="M15" s="35">
        <v>1</v>
      </c>
    </row>
    <row r="16" spans="2:13" ht="15" thickBot="1" x14ac:dyDescent="0.35">
      <c r="B16" s="30">
        <v>8</v>
      </c>
      <c r="C16" s="31" t="s">
        <v>321</v>
      </c>
      <c r="D16" s="32" t="s">
        <v>316</v>
      </c>
      <c r="E16" s="32" t="s">
        <v>311</v>
      </c>
      <c r="F16" s="33" t="s">
        <v>312</v>
      </c>
      <c r="G16" s="34">
        <v>44775</v>
      </c>
      <c r="H16" s="33" t="s">
        <v>312</v>
      </c>
      <c r="I16" s="33" t="s">
        <v>312</v>
      </c>
      <c r="J16" s="35">
        <v>1</v>
      </c>
      <c r="K16" s="35">
        <v>1</v>
      </c>
      <c r="L16" s="35">
        <v>1</v>
      </c>
      <c r="M16" s="35">
        <v>1</v>
      </c>
    </row>
    <row r="17" spans="2:13" ht="15" thickBot="1" x14ac:dyDescent="0.35">
      <c r="B17" s="30">
        <v>9</v>
      </c>
      <c r="C17" s="31" t="s">
        <v>309</v>
      </c>
      <c r="D17" s="32" t="s">
        <v>322</v>
      </c>
      <c r="E17" s="32" t="s">
        <v>311</v>
      </c>
      <c r="F17" s="33" t="s">
        <v>312</v>
      </c>
      <c r="G17" s="34">
        <v>44900</v>
      </c>
      <c r="H17" s="33" t="s">
        <v>312</v>
      </c>
      <c r="I17" s="33" t="s">
        <v>312</v>
      </c>
      <c r="J17" s="35">
        <v>1</v>
      </c>
      <c r="K17" s="35">
        <v>1</v>
      </c>
      <c r="L17" s="35">
        <v>1</v>
      </c>
      <c r="M17" s="35">
        <v>1</v>
      </c>
    </row>
    <row r="18" spans="2:13" ht="15" thickBot="1" x14ac:dyDescent="0.35">
      <c r="B18" s="30">
        <v>10</v>
      </c>
      <c r="C18" s="31" t="s">
        <v>323</v>
      </c>
      <c r="D18" s="32" t="s">
        <v>314</v>
      </c>
      <c r="E18" s="32" t="s">
        <v>324</v>
      </c>
      <c r="F18" s="33" t="s">
        <v>312</v>
      </c>
      <c r="G18" s="34">
        <v>44410</v>
      </c>
      <c r="H18" s="33" t="s">
        <v>312</v>
      </c>
      <c r="I18" s="33" t="s">
        <v>312</v>
      </c>
      <c r="J18" s="35">
        <v>1</v>
      </c>
      <c r="K18" s="35">
        <v>1</v>
      </c>
      <c r="L18" s="35">
        <v>1</v>
      </c>
      <c r="M18" s="35">
        <v>1</v>
      </c>
    </row>
    <row r="19" spans="2:13" ht="15" thickBot="1" x14ac:dyDescent="0.35">
      <c r="B19" s="30">
        <v>11</v>
      </c>
      <c r="C19" s="31" t="s">
        <v>325</v>
      </c>
      <c r="D19" s="32" t="s">
        <v>314</v>
      </c>
      <c r="E19" s="32" t="s">
        <v>324</v>
      </c>
      <c r="F19" s="33" t="s">
        <v>312</v>
      </c>
      <c r="G19" s="34">
        <v>44537</v>
      </c>
      <c r="H19" s="33" t="s">
        <v>312</v>
      </c>
      <c r="I19" s="33" t="s">
        <v>326</v>
      </c>
      <c r="J19" s="35">
        <v>1</v>
      </c>
      <c r="K19" s="35">
        <v>1</v>
      </c>
      <c r="L19" s="35">
        <v>1</v>
      </c>
      <c r="M19" s="35">
        <v>1</v>
      </c>
    </row>
    <row r="20" spans="2:13" ht="15" thickBot="1" x14ac:dyDescent="0.35">
      <c r="B20" s="30">
        <v>12</v>
      </c>
      <c r="C20" s="31" t="s">
        <v>313</v>
      </c>
      <c r="D20" s="32" t="s">
        <v>314</v>
      </c>
      <c r="E20" s="32" t="s">
        <v>324</v>
      </c>
      <c r="F20" s="33" t="s">
        <v>312</v>
      </c>
      <c r="G20" s="34">
        <v>44775</v>
      </c>
      <c r="H20" s="33" t="s">
        <v>312</v>
      </c>
      <c r="I20" s="33" t="s">
        <v>312</v>
      </c>
      <c r="J20" s="35">
        <v>1</v>
      </c>
      <c r="K20" s="35">
        <v>1</v>
      </c>
      <c r="L20" s="35">
        <v>1</v>
      </c>
      <c r="M20" s="35">
        <v>1</v>
      </c>
    </row>
    <row r="21" spans="2:13" ht="15" thickBot="1" x14ac:dyDescent="0.35">
      <c r="B21" s="30">
        <v>13</v>
      </c>
      <c r="C21" s="31" t="s">
        <v>327</v>
      </c>
      <c r="D21" s="32" t="s">
        <v>328</v>
      </c>
      <c r="E21" s="32" t="s">
        <v>324</v>
      </c>
      <c r="F21" s="33" t="s">
        <v>312</v>
      </c>
      <c r="G21" s="34">
        <v>44557</v>
      </c>
      <c r="H21" s="33" t="s">
        <v>312</v>
      </c>
      <c r="I21" s="33" t="s">
        <v>312</v>
      </c>
      <c r="J21" s="35">
        <v>1</v>
      </c>
      <c r="K21" s="35">
        <v>1</v>
      </c>
      <c r="L21" s="35">
        <v>1</v>
      </c>
      <c r="M21" s="35">
        <v>1</v>
      </c>
    </row>
    <row r="22" spans="2:13" ht="15" thickBot="1" x14ac:dyDescent="0.35">
      <c r="B22" s="30">
        <v>14</v>
      </c>
      <c r="C22" s="31" t="s">
        <v>329</v>
      </c>
      <c r="D22" s="32" t="s">
        <v>330</v>
      </c>
      <c r="E22" s="32" t="s">
        <v>324</v>
      </c>
      <c r="F22" s="33" t="s">
        <v>312</v>
      </c>
      <c r="G22" s="34">
        <v>44462</v>
      </c>
      <c r="H22" s="33" t="s">
        <v>312</v>
      </c>
      <c r="I22" s="33" t="s">
        <v>331</v>
      </c>
      <c r="J22" s="35">
        <v>1</v>
      </c>
      <c r="K22" s="35">
        <v>1</v>
      </c>
      <c r="L22" s="35">
        <v>1</v>
      </c>
      <c r="M22" s="35">
        <v>1</v>
      </c>
    </row>
    <row r="23" spans="2:13" ht="15" thickBot="1" x14ac:dyDescent="0.35">
      <c r="B23" s="30">
        <v>15</v>
      </c>
      <c r="C23" s="31" t="s">
        <v>332</v>
      </c>
      <c r="D23" s="32" t="s">
        <v>310</v>
      </c>
      <c r="E23" s="32" t="s">
        <v>324</v>
      </c>
      <c r="F23" s="33" t="s">
        <v>312</v>
      </c>
      <c r="G23" s="34">
        <v>44699</v>
      </c>
      <c r="H23" s="33" t="s">
        <v>312</v>
      </c>
      <c r="I23" s="33" t="s">
        <v>312</v>
      </c>
      <c r="J23" s="35">
        <v>1</v>
      </c>
      <c r="K23" s="35">
        <v>1</v>
      </c>
      <c r="L23" s="35">
        <v>1</v>
      </c>
      <c r="M23" s="35">
        <v>1</v>
      </c>
    </row>
    <row r="24" spans="2:13" ht="15" thickBot="1" x14ac:dyDescent="0.35">
      <c r="B24" s="30">
        <v>16</v>
      </c>
      <c r="C24" s="31" t="s">
        <v>332</v>
      </c>
      <c r="D24" s="32" t="s">
        <v>310</v>
      </c>
      <c r="E24" s="32" t="s">
        <v>324</v>
      </c>
      <c r="F24" s="33" t="s">
        <v>312</v>
      </c>
      <c r="G24" s="34">
        <v>44699</v>
      </c>
      <c r="H24" s="33" t="s">
        <v>312</v>
      </c>
      <c r="I24" s="33" t="s">
        <v>312</v>
      </c>
      <c r="J24" s="35">
        <v>1</v>
      </c>
      <c r="K24" s="35">
        <v>1</v>
      </c>
      <c r="L24" s="35">
        <v>1</v>
      </c>
      <c r="M24" s="35">
        <v>1</v>
      </c>
    </row>
    <row r="25" spans="2:13" ht="15" thickBot="1" x14ac:dyDescent="0.35">
      <c r="B25" s="30">
        <v>17</v>
      </c>
      <c r="C25" s="31" t="s">
        <v>332</v>
      </c>
      <c r="D25" s="32" t="s">
        <v>310</v>
      </c>
      <c r="E25" s="32" t="s">
        <v>324</v>
      </c>
      <c r="F25" s="33" t="s">
        <v>312</v>
      </c>
      <c r="G25" s="34">
        <v>44699</v>
      </c>
      <c r="H25" s="33" t="s">
        <v>312</v>
      </c>
      <c r="I25" s="33" t="s">
        <v>312</v>
      </c>
      <c r="J25" s="35">
        <v>1</v>
      </c>
      <c r="K25" s="35">
        <v>1</v>
      </c>
      <c r="L25" s="35">
        <v>1</v>
      </c>
      <c r="M25" s="35">
        <v>1</v>
      </c>
    </row>
    <row r="26" spans="2:13" ht="15" thickBot="1" x14ac:dyDescent="0.35">
      <c r="B26" s="30">
        <v>18</v>
      </c>
      <c r="C26" s="31" t="s">
        <v>333</v>
      </c>
      <c r="D26" s="32" t="s">
        <v>334</v>
      </c>
      <c r="E26" s="32" t="s">
        <v>335</v>
      </c>
      <c r="F26" s="33" t="s">
        <v>312</v>
      </c>
      <c r="G26" s="34">
        <v>44924</v>
      </c>
      <c r="H26" s="33" t="s">
        <v>312</v>
      </c>
      <c r="I26" s="33" t="s">
        <v>336</v>
      </c>
      <c r="J26" s="35">
        <v>1</v>
      </c>
      <c r="K26" s="35">
        <v>1</v>
      </c>
      <c r="L26" s="35">
        <v>1</v>
      </c>
      <c r="M26" s="35">
        <v>1</v>
      </c>
    </row>
    <row r="27" spans="2:13" ht="15" thickBot="1" x14ac:dyDescent="0.35">
      <c r="B27" s="30">
        <v>19</v>
      </c>
      <c r="C27" s="31" t="s">
        <v>333</v>
      </c>
      <c r="D27" s="32" t="s">
        <v>337</v>
      </c>
      <c r="E27" s="32" t="s">
        <v>335</v>
      </c>
      <c r="F27" s="33" t="s">
        <v>312</v>
      </c>
      <c r="G27" s="34">
        <v>44924</v>
      </c>
      <c r="H27" s="33" t="s">
        <v>312</v>
      </c>
      <c r="I27" s="33" t="s">
        <v>338</v>
      </c>
      <c r="J27" s="35">
        <v>1</v>
      </c>
      <c r="K27" s="35">
        <v>1</v>
      </c>
      <c r="L27" s="35">
        <v>1</v>
      </c>
      <c r="M27" s="35">
        <v>1</v>
      </c>
    </row>
    <row r="28" spans="2:13" ht="15" thickBot="1" x14ac:dyDescent="0.35">
      <c r="B28" s="30">
        <v>20</v>
      </c>
      <c r="C28" s="31" t="s">
        <v>339</v>
      </c>
      <c r="D28" s="32" t="s">
        <v>340</v>
      </c>
      <c r="E28" s="32" t="s">
        <v>341</v>
      </c>
      <c r="F28" s="33" t="s">
        <v>312</v>
      </c>
      <c r="G28" s="34">
        <v>44924</v>
      </c>
      <c r="H28" s="33" t="s">
        <v>312</v>
      </c>
      <c r="I28" s="33" t="s">
        <v>342</v>
      </c>
      <c r="J28" s="35">
        <v>1</v>
      </c>
      <c r="K28" s="35">
        <v>1</v>
      </c>
      <c r="L28" s="35">
        <v>1</v>
      </c>
      <c r="M28" s="35">
        <v>1</v>
      </c>
    </row>
    <row r="29" spans="2:13" ht="15" thickBot="1" x14ac:dyDescent="0.35">
      <c r="B29" s="30">
        <v>21</v>
      </c>
      <c r="C29" s="31" t="s">
        <v>343</v>
      </c>
      <c r="D29" s="32" t="s">
        <v>340</v>
      </c>
      <c r="E29" s="32" t="s">
        <v>341</v>
      </c>
      <c r="F29" s="33" t="s">
        <v>312</v>
      </c>
      <c r="G29" s="34">
        <v>44924</v>
      </c>
      <c r="H29" s="33" t="s">
        <v>312</v>
      </c>
      <c r="I29" s="33" t="s">
        <v>344</v>
      </c>
      <c r="J29" s="35">
        <v>1</v>
      </c>
      <c r="K29" s="35">
        <v>1</v>
      </c>
      <c r="L29" s="35">
        <v>1</v>
      </c>
      <c r="M29" s="35">
        <v>1</v>
      </c>
    </row>
    <row r="30" spans="2:13" ht="15" thickBot="1" x14ac:dyDescent="0.35">
      <c r="B30" s="30">
        <v>22</v>
      </c>
      <c r="C30" s="31" t="s">
        <v>345</v>
      </c>
      <c r="D30" s="32" t="s">
        <v>322</v>
      </c>
      <c r="E30" s="32" t="s">
        <v>346</v>
      </c>
      <c r="F30" s="33" t="s">
        <v>312</v>
      </c>
      <c r="G30" s="34">
        <v>44872</v>
      </c>
      <c r="H30" s="33" t="s">
        <v>312</v>
      </c>
      <c r="I30" s="33" t="s">
        <v>347</v>
      </c>
      <c r="J30" s="35">
        <v>1</v>
      </c>
      <c r="K30" s="35">
        <v>1</v>
      </c>
      <c r="L30" s="35">
        <v>1</v>
      </c>
      <c r="M30" s="35">
        <v>1</v>
      </c>
    </row>
    <row r="31" spans="2:13" ht="15" thickBot="1" x14ac:dyDescent="0.35">
      <c r="B31" s="30">
        <v>23</v>
      </c>
      <c r="C31" s="31" t="s">
        <v>348</v>
      </c>
      <c r="D31" s="32" t="s">
        <v>349</v>
      </c>
      <c r="E31" s="32" t="s">
        <v>350</v>
      </c>
      <c r="F31" s="33" t="s">
        <v>312</v>
      </c>
      <c r="G31" s="34">
        <v>44924</v>
      </c>
      <c r="H31" s="33" t="s">
        <v>312</v>
      </c>
      <c r="I31" s="33" t="s">
        <v>351</v>
      </c>
      <c r="J31" s="35">
        <v>1</v>
      </c>
      <c r="K31" s="35">
        <v>1</v>
      </c>
      <c r="L31" s="35">
        <v>1</v>
      </c>
      <c r="M31" s="35">
        <v>1</v>
      </c>
    </row>
    <row r="32" spans="2:13" ht="15" thickBot="1" x14ac:dyDescent="0.35">
      <c r="B32" s="30">
        <v>24</v>
      </c>
      <c r="C32" s="31" t="s">
        <v>352</v>
      </c>
      <c r="D32" s="32" t="s">
        <v>353</v>
      </c>
      <c r="E32" s="32" t="s">
        <v>354</v>
      </c>
      <c r="F32" s="33" t="s">
        <v>312</v>
      </c>
      <c r="G32" s="34">
        <v>44865</v>
      </c>
      <c r="H32" s="33" t="s">
        <v>312</v>
      </c>
      <c r="I32" s="33" t="s">
        <v>355</v>
      </c>
      <c r="J32" s="35">
        <v>1</v>
      </c>
      <c r="K32" s="35">
        <v>1</v>
      </c>
      <c r="L32" s="35">
        <v>1</v>
      </c>
      <c r="M32" s="35">
        <v>1</v>
      </c>
    </row>
    <row r="33" spans="2:13" ht="15" thickBot="1" x14ac:dyDescent="0.35">
      <c r="B33" s="30">
        <v>25</v>
      </c>
      <c r="C33" s="31" t="s">
        <v>352</v>
      </c>
      <c r="D33" s="32" t="s">
        <v>322</v>
      </c>
      <c r="E33" s="32" t="s">
        <v>354</v>
      </c>
      <c r="F33" s="33" t="s">
        <v>312</v>
      </c>
      <c r="G33" s="34">
        <v>44865</v>
      </c>
      <c r="H33" s="33" t="s">
        <v>312</v>
      </c>
      <c r="I33" s="33" t="s">
        <v>355</v>
      </c>
      <c r="J33" s="35">
        <v>1</v>
      </c>
      <c r="K33" s="35">
        <v>1</v>
      </c>
      <c r="L33" s="35">
        <v>1</v>
      </c>
      <c r="M33" s="35">
        <v>1</v>
      </c>
    </row>
    <row r="34" spans="2:13" ht="15" thickBot="1" x14ac:dyDescent="0.35">
      <c r="B34" s="30">
        <v>26</v>
      </c>
      <c r="C34" s="31" t="s">
        <v>356</v>
      </c>
      <c r="D34" s="32" t="s">
        <v>322</v>
      </c>
      <c r="E34" s="32" t="s">
        <v>354</v>
      </c>
      <c r="F34" s="33" t="s">
        <v>312</v>
      </c>
      <c r="G34" s="34">
        <v>44865</v>
      </c>
      <c r="H34" s="33" t="s">
        <v>312</v>
      </c>
      <c r="I34" s="33" t="s">
        <v>357</v>
      </c>
      <c r="J34" s="35">
        <v>1</v>
      </c>
      <c r="K34" s="35">
        <v>1</v>
      </c>
      <c r="L34" s="35">
        <v>1</v>
      </c>
      <c r="M34" s="35">
        <v>1</v>
      </c>
    </row>
    <row r="35" spans="2:13" ht="15" thickBot="1" x14ac:dyDescent="0.35">
      <c r="B35" s="30">
        <v>27</v>
      </c>
      <c r="C35" s="31" t="s">
        <v>356</v>
      </c>
      <c r="D35" s="32" t="s">
        <v>322</v>
      </c>
      <c r="E35" s="32" t="s">
        <v>354</v>
      </c>
      <c r="F35" s="33" t="s">
        <v>312</v>
      </c>
      <c r="G35" s="34">
        <v>44865</v>
      </c>
      <c r="H35" s="33" t="s">
        <v>312</v>
      </c>
      <c r="I35" s="33" t="s">
        <v>358</v>
      </c>
      <c r="J35" s="35">
        <v>1</v>
      </c>
      <c r="K35" s="35">
        <v>1</v>
      </c>
      <c r="L35" s="35">
        <v>1</v>
      </c>
      <c r="M35" s="35">
        <v>1</v>
      </c>
    </row>
    <row r="36" spans="2:13" ht="15" thickBot="1" x14ac:dyDescent="0.35">
      <c r="B36" s="30">
        <v>28</v>
      </c>
      <c r="C36" s="31" t="s">
        <v>359</v>
      </c>
      <c r="D36" s="32" t="s">
        <v>322</v>
      </c>
      <c r="E36" s="32" t="s">
        <v>354</v>
      </c>
      <c r="F36" s="33" t="s">
        <v>312</v>
      </c>
      <c r="G36" s="34">
        <v>44865</v>
      </c>
      <c r="H36" s="33" t="s">
        <v>312</v>
      </c>
      <c r="I36" s="33" t="s">
        <v>360</v>
      </c>
      <c r="J36" s="35">
        <v>1</v>
      </c>
      <c r="K36" s="35">
        <v>1</v>
      </c>
      <c r="L36" s="35">
        <v>1</v>
      </c>
      <c r="M36" s="35">
        <v>1</v>
      </c>
    </row>
    <row r="37" spans="2:13" ht="15" thickBot="1" x14ac:dyDescent="0.35">
      <c r="B37" s="30">
        <v>29</v>
      </c>
      <c r="C37" s="31" t="s">
        <v>361</v>
      </c>
      <c r="D37" s="32" t="s">
        <v>322</v>
      </c>
      <c r="E37" s="32" t="s">
        <v>354</v>
      </c>
      <c r="F37" s="33" t="s">
        <v>312</v>
      </c>
      <c r="G37" s="34">
        <v>44865</v>
      </c>
      <c r="H37" s="33" t="s">
        <v>312</v>
      </c>
      <c r="I37" s="33" t="s">
        <v>355</v>
      </c>
      <c r="J37" s="35">
        <v>1</v>
      </c>
      <c r="K37" s="35">
        <v>1</v>
      </c>
      <c r="L37" s="35">
        <v>1</v>
      </c>
      <c r="M37" s="35">
        <v>1</v>
      </c>
    </row>
    <row r="38" spans="2:13" ht="15" thickBot="1" x14ac:dyDescent="0.35">
      <c r="B38" s="30">
        <v>30</v>
      </c>
      <c r="C38" s="31" t="s">
        <v>362</v>
      </c>
      <c r="D38" s="32" t="s">
        <v>363</v>
      </c>
      <c r="E38" s="32" t="s">
        <v>354</v>
      </c>
      <c r="F38" s="33" t="s">
        <v>312</v>
      </c>
      <c r="G38" s="34">
        <v>44865</v>
      </c>
      <c r="H38" s="33" t="s">
        <v>312</v>
      </c>
      <c r="I38" s="33" t="s">
        <v>364</v>
      </c>
      <c r="J38" s="35">
        <v>1</v>
      </c>
      <c r="K38" s="35">
        <v>1</v>
      </c>
      <c r="L38" s="35">
        <v>1</v>
      </c>
      <c r="M38" s="35">
        <v>1</v>
      </c>
    </row>
    <row r="39" spans="2:13" ht="15" thickBot="1" x14ac:dyDescent="0.35">
      <c r="B39" s="30">
        <v>31</v>
      </c>
      <c r="C39" s="31" t="s">
        <v>365</v>
      </c>
      <c r="D39" s="32" t="s">
        <v>322</v>
      </c>
      <c r="E39" s="32" t="s">
        <v>354</v>
      </c>
      <c r="F39" s="33" t="s">
        <v>312</v>
      </c>
      <c r="G39" s="34">
        <v>44865</v>
      </c>
      <c r="H39" s="33" t="s">
        <v>312</v>
      </c>
      <c r="I39" s="33" t="s">
        <v>366</v>
      </c>
      <c r="J39" s="35">
        <v>1</v>
      </c>
      <c r="K39" s="35">
        <v>1</v>
      </c>
      <c r="L39" s="35">
        <v>1</v>
      </c>
      <c r="M39" s="35">
        <v>1</v>
      </c>
    </row>
    <row r="40" spans="2:13" ht="15" thickBot="1" x14ac:dyDescent="0.35">
      <c r="B40" s="30">
        <v>32</v>
      </c>
      <c r="C40" s="31" t="s">
        <v>367</v>
      </c>
      <c r="D40" s="32" t="s">
        <v>330</v>
      </c>
      <c r="E40" s="32" t="s">
        <v>354</v>
      </c>
      <c r="F40" s="33" t="s">
        <v>312</v>
      </c>
      <c r="G40" s="34">
        <v>44865</v>
      </c>
      <c r="H40" s="33" t="s">
        <v>312</v>
      </c>
      <c r="I40" s="33" t="s">
        <v>368</v>
      </c>
      <c r="J40" s="35">
        <v>1</v>
      </c>
      <c r="K40" s="35">
        <v>1</v>
      </c>
      <c r="L40" s="35">
        <v>1</v>
      </c>
      <c r="M40" s="35">
        <v>1</v>
      </c>
    </row>
    <row r="41" spans="2:13" ht="15" thickBot="1" x14ac:dyDescent="0.35">
      <c r="B41" s="30">
        <v>33</v>
      </c>
      <c r="C41" s="31" t="s">
        <v>359</v>
      </c>
      <c r="D41" s="32" t="s">
        <v>322</v>
      </c>
      <c r="E41" s="32" t="s">
        <v>354</v>
      </c>
      <c r="F41" s="33" t="s">
        <v>312</v>
      </c>
      <c r="G41" s="34">
        <v>44509</v>
      </c>
      <c r="H41" s="33" t="s">
        <v>312</v>
      </c>
      <c r="I41" s="33" t="s">
        <v>369</v>
      </c>
      <c r="J41" s="35">
        <v>1</v>
      </c>
      <c r="K41" s="35">
        <v>1</v>
      </c>
      <c r="L41" s="35">
        <v>1</v>
      </c>
      <c r="M41" s="35">
        <v>1</v>
      </c>
    </row>
    <row r="42" spans="2:13" ht="15" thickBot="1" x14ac:dyDescent="0.35">
      <c r="B42" s="30">
        <v>34</v>
      </c>
      <c r="C42" s="31" t="s">
        <v>370</v>
      </c>
      <c r="D42" s="32" t="s">
        <v>322</v>
      </c>
      <c r="E42" s="32" t="s">
        <v>354</v>
      </c>
      <c r="F42" s="33" t="s">
        <v>312</v>
      </c>
      <c r="G42" s="34">
        <v>44509</v>
      </c>
      <c r="H42" s="33" t="s">
        <v>312</v>
      </c>
      <c r="I42" s="33" t="s">
        <v>371</v>
      </c>
      <c r="J42" s="35">
        <v>1</v>
      </c>
      <c r="K42" s="35">
        <v>1</v>
      </c>
      <c r="L42" s="35">
        <v>1</v>
      </c>
      <c r="M42" s="35">
        <v>1</v>
      </c>
    </row>
    <row r="43" spans="2:13" ht="15" thickBot="1" x14ac:dyDescent="0.35">
      <c r="B43" s="30">
        <v>35</v>
      </c>
      <c r="C43" s="31" t="s">
        <v>372</v>
      </c>
      <c r="D43" s="32" t="s">
        <v>373</v>
      </c>
      <c r="E43" s="32" t="s">
        <v>354</v>
      </c>
      <c r="F43" s="33" t="s">
        <v>312</v>
      </c>
      <c r="G43" s="34">
        <v>44509</v>
      </c>
      <c r="H43" s="33" t="s">
        <v>312</v>
      </c>
      <c r="I43" s="33" t="s">
        <v>374</v>
      </c>
      <c r="J43" s="35">
        <v>1</v>
      </c>
      <c r="K43" s="35">
        <v>1</v>
      </c>
      <c r="L43" s="35">
        <v>1</v>
      </c>
      <c r="M43" s="35">
        <v>1</v>
      </c>
    </row>
    <row r="44" spans="2:13" ht="15" thickBot="1" x14ac:dyDescent="0.35">
      <c r="B44" s="30">
        <v>36</v>
      </c>
      <c r="C44" s="31" t="s">
        <v>375</v>
      </c>
      <c r="D44" s="32" t="s">
        <v>322</v>
      </c>
      <c r="E44" s="32" t="s">
        <v>354</v>
      </c>
      <c r="F44" s="33" t="s">
        <v>312</v>
      </c>
      <c r="G44" s="34">
        <v>44509</v>
      </c>
      <c r="H44" s="33" t="s">
        <v>312</v>
      </c>
      <c r="I44" s="33" t="s">
        <v>376</v>
      </c>
      <c r="J44" s="35">
        <v>1</v>
      </c>
      <c r="K44" s="35">
        <v>1</v>
      </c>
      <c r="L44" s="35">
        <v>1</v>
      </c>
      <c r="M44" s="35">
        <v>1</v>
      </c>
    </row>
    <row r="45" spans="2:13" ht="15" thickBot="1" x14ac:dyDescent="0.35">
      <c r="B45" s="30">
        <v>37</v>
      </c>
      <c r="C45" s="31" t="s">
        <v>377</v>
      </c>
      <c r="D45" s="32" t="s">
        <v>322</v>
      </c>
      <c r="E45" s="32" t="s">
        <v>354</v>
      </c>
      <c r="F45" s="33" t="s">
        <v>312</v>
      </c>
      <c r="G45" s="34">
        <v>44516</v>
      </c>
      <c r="H45" s="33" t="s">
        <v>312</v>
      </c>
      <c r="I45" s="33" t="s">
        <v>378</v>
      </c>
      <c r="J45" s="35">
        <v>1</v>
      </c>
      <c r="K45" s="35">
        <v>1</v>
      </c>
      <c r="L45" s="35">
        <v>1</v>
      </c>
      <c r="M45" s="35">
        <v>1</v>
      </c>
    </row>
    <row r="46" spans="2:13" ht="15" thickBot="1" x14ac:dyDescent="0.35">
      <c r="B46" s="30">
        <v>38</v>
      </c>
      <c r="C46" s="31" t="s">
        <v>379</v>
      </c>
      <c r="D46" s="32" t="s">
        <v>322</v>
      </c>
      <c r="E46" s="32" t="s">
        <v>354</v>
      </c>
      <c r="F46" s="33" t="s">
        <v>312</v>
      </c>
      <c r="G46" s="34">
        <v>44516</v>
      </c>
      <c r="H46" s="33" t="s">
        <v>312</v>
      </c>
      <c r="I46" s="33" t="s">
        <v>380</v>
      </c>
      <c r="J46" s="35">
        <v>1</v>
      </c>
      <c r="K46" s="35">
        <v>1</v>
      </c>
      <c r="L46" s="35">
        <v>1</v>
      </c>
      <c r="M46" s="35">
        <v>1</v>
      </c>
    </row>
    <row r="47" spans="2:13" ht="15" thickBot="1" x14ac:dyDescent="0.35">
      <c r="B47" s="30">
        <v>39</v>
      </c>
      <c r="C47" s="31" t="s">
        <v>381</v>
      </c>
      <c r="D47" s="32" t="s">
        <v>322</v>
      </c>
      <c r="E47" s="32" t="s">
        <v>354</v>
      </c>
      <c r="F47" s="33" t="s">
        <v>312</v>
      </c>
      <c r="G47" s="34">
        <v>44523</v>
      </c>
      <c r="H47" s="33" t="s">
        <v>312</v>
      </c>
      <c r="I47" s="33" t="s">
        <v>382</v>
      </c>
      <c r="J47" s="35">
        <v>1</v>
      </c>
      <c r="K47" s="35">
        <v>1</v>
      </c>
      <c r="L47" s="35">
        <v>1</v>
      </c>
      <c r="M47" s="35">
        <v>1</v>
      </c>
    </row>
    <row r="48" spans="2:13" ht="15" thickBot="1" x14ac:dyDescent="0.35">
      <c r="B48" s="30">
        <v>40</v>
      </c>
      <c r="C48" s="31" t="s">
        <v>383</v>
      </c>
      <c r="D48" s="32" t="s">
        <v>322</v>
      </c>
      <c r="E48" s="32" t="s">
        <v>354</v>
      </c>
      <c r="F48" s="33" t="s">
        <v>312</v>
      </c>
      <c r="G48" s="34">
        <v>44523</v>
      </c>
      <c r="H48" s="33" t="s">
        <v>312</v>
      </c>
      <c r="I48" s="33" t="s">
        <v>384</v>
      </c>
      <c r="J48" s="35">
        <v>1</v>
      </c>
      <c r="K48" s="35">
        <v>1</v>
      </c>
      <c r="L48" s="35">
        <v>1</v>
      </c>
      <c r="M48" s="35">
        <v>1</v>
      </c>
    </row>
    <row r="51" spans="2:14" x14ac:dyDescent="0.3">
      <c r="B51" s="21" t="s">
        <v>385</v>
      </c>
    </row>
    <row r="52" spans="2:14" ht="15" thickBot="1" x14ac:dyDescent="0.35"/>
    <row r="53" spans="2:14" ht="16.2" thickBot="1" x14ac:dyDescent="0.35">
      <c r="B53" s="22"/>
      <c r="C53" s="22"/>
      <c r="D53" s="22"/>
      <c r="E53" s="22"/>
      <c r="F53" s="22"/>
      <c r="G53" s="22"/>
      <c r="H53" s="22"/>
      <c r="I53" s="22"/>
      <c r="J53" s="763" t="s">
        <v>386</v>
      </c>
      <c r="K53" s="763"/>
      <c r="L53" s="763"/>
      <c r="M53" s="763"/>
      <c r="N53" s="763"/>
    </row>
    <row r="54" spans="2:14" ht="24" thickBot="1" x14ac:dyDescent="0.35">
      <c r="B54" s="24" t="s">
        <v>4</v>
      </c>
      <c r="C54" s="25" t="s">
        <v>298</v>
      </c>
      <c r="D54" s="25" t="s">
        <v>299</v>
      </c>
      <c r="E54" s="25" t="s">
        <v>300</v>
      </c>
      <c r="F54" s="26" t="s">
        <v>301</v>
      </c>
      <c r="G54" s="26" t="s">
        <v>302</v>
      </c>
      <c r="H54" s="26" t="s">
        <v>303</v>
      </c>
      <c r="I54" s="27" t="s">
        <v>304</v>
      </c>
      <c r="J54" s="37" t="s">
        <v>387</v>
      </c>
      <c r="K54" s="37" t="s">
        <v>388</v>
      </c>
      <c r="L54" s="37" t="s">
        <v>389</v>
      </c>
      <c r="M54" s="37" t="s">
        <v>390</v>
      </c>
      <c r="N54" s="37" t="s">
        <v>391</v>
      </c>
    </row>
    <row r="55" spans="2:14" ht="15" thickBot="1" x14ac:dyDescent="0.35">
      <c r="B55" s="38">
        <v>1</v>
      </c>
      <c r="C55" s="39" t="s">
        <v>309</v>
      </c>
      <c r="D55" s="40" t="s">
        <v>310</v>
      </c>
      <c r="E55" s="40" t="s">
        <v>311</v>
      </c>
      <c r="F55" s="41" t="s">
        <v>312</v>
      </c>
      <c r="G55" s="42">
        <v>44410</v>
      </c>
      <c r="H55" s="41" t="s">
        <v>312</v>
      </c>
      <c r="I55" s="41" t="s">
        <v>312</v>
      </c>
      <c r="J55" s="43">
        <v>2</v>
      </c>
      <c r="K55" s="43">
        <v>2</v>
      </c>
      <c r="L55" s="44">
        <v>1</v>
      </c>
      <c r="M55" s="44">
        <v>1</v>
      </c>
      <c r="N55" s="43">
        <v>2</v>
      </c>
    </row>
    <row r="56" spans="2:14" ht="15" thickBot="1" x14ac:dyDescent="0.35">
      <c r="B56" s="38">
        <v>2</v>
      </c>
      <c r="C56" s="39" t="s">
        <v>309</v>
      </c>
      <c r="D56" s="40" t="s">
        <v>310</v>
      </c>
      <c r="E56" s="40" t="s">
        <v>311</v>
      </c>
      <c r="F56" s="41" t="s">
        <v>312</v>
      </c>
      <c r="G56" s="42">
        <v>44410</v>
      </c>
      <c r="H56" s="41" t="s">
        <v>312</v>
      </c>
      <c r="I56" s="41" t="s">
        <v>312</v>
      </c>
      <c r="J56" s="43">
        <v>2</v>
      </c>
      <c r="K56" s="43">
        <v>2</v>
      </c>
      <c r="L56" s="44">
        <v>1</v>
      </c>
      <c r="M56" s="44">
        <v>1</v>
      </c>
      <c r="N56" s="43">
        <v>2</v>
      </c>
    </row>
    <row r="57" spans="2:14" ht="15" thickBot="1" x14ac:dyDescent="0.35">
      <c r="B57" s="38">
        <v>3</v>
      </c>
      <c r="C57" s="39" t="s">
        <v>313</v>
      </c>
      <c r="D57" s="40" t="s">
        <v>314</v>
      </c>
      <c r="E57" s="40" t="s">
        <v>311</v>
      </c>
      <c r="F57" s="45" t="s">
        <v>312</v>
      </c>
      <c r="G57" s="42">
        <v>44410</v>
      </c>
      <c r="H57" s="45" t="s">
        <v>312</v>
      </c>
      <c r="I57" s="45" t="s">
        <v>312</v>
      </c>
      <c r="J57" s="43">
        <v>2</v>
      </c>
      <c r="K57" s="43">
        <v>2</v>
      </c>
      <c r="L57" s="44">
        <v>1</v>
      </c>
      <c r="M57" s="44">
        <v>1</v>
      </c>
      <c r="N57" s="43">
        <v>2</v>
      </c>
    </row>
    <row r="58" spans="2:14" ht="15" thickBot="1" x14ac:dyDescent="0.35">
      <c r="B58" s="38">
        <v>4</v>
      </c>
      <c r="C58" s="39" t="s">
        <v>315</v>
      </c>
      <c r="D58" s="40" t="s">
        <v>316</v>
      </c>
      <c r="E58" s="40" t="s">
        <v>311</v>
      </c>
      <c r="F58" s="41" t="s">
        <v>312</v>
      </c>
      <c r="G58" s="42">
        <v>44537</v>
      </c>
      <c r="H58" s="41" t="s">
        <v>312</v>
      </c>
      <c r="I58" s="41" t="s">
        <v>317</v>
      </c>
      <c r="J58" s="43">
        <v>2</v>
      </c>
      <c r="K58" s="46">
        <v>3</v>
      </c>
      <c r="L58" s="44">
        <v>1</v>
      </c>
      <c r="M58" s="44">
        <v>1</v>
      </c>
      <c r="N58" s="46">
        <v>3</v>
      </c>
    </row>
    <row r="59" spans="2:14" ht="15" thickBot="1" x14ac:dyDescent="0.35">
      <c r="B59" s="38">
        <v>5</v>
      </c>
      <c r="C59" s="39" t="s">
        <v>318</v>
      </c>
      <c r="D59" s="40" t="s">
        <v>316</v>
      </c>
      <c r="E59" s="40" t="s">
        <v>311</v>
      </c>
      <c r="F59" s="41" t="s">
        <v>312</v>
      </c>
      <c r="G59" s="42">
        <v>44537</v>
      </c>
      <c r="H59" s="41" t="s">
        <v>312</v>
      </c>
      <c r="I59" s="41" t="s">
        <v>319</v>
      </c>
      <c r="J59" s="43">
        <v>2</v>
      </c>
      <c r="K59" s="46">
        <v>3</v>
      </c>
      <c r="L59" s="44">
        <v>1</v>
      </c>
      <c r="M59" s="44">
        <v>1</v>
      </c>
      <c r="N59" s="46">
        <v>3</v>
      </c>
    </row>
    <row r="60" spans="2:14" ht="15" thickBot="1" x14ac:dyDescent="0.35">
      <c r="B60" s="38">
        <v>6</v>
      </c>
      <c r="C60" s="39" t="s">
        <v>320</v>
      </c>
      <c r="D60" s="40" t="s">
        <v>314</v>
      </c>
      <c r="E60" s="40" t="s">
        <v>311</v>
      </c>
      <c r="F60" s="41" t="s">
        <v>312</v>
      </c>
      <c r="G60" s="42">
        <v>44620</v>
      </c>
      <c r="H60" s="41" t="s">
        <v>312</v>
      </c>
      <c r="I60" s="41" t="s">
        <v>312</v>
      </c>
      <c r="J60" s="43">
        <v>2</v>
      </c>
      <c r="K60" s="46">
        <v>3</v>
      </c>
      <c r="L60" s="44">
        <v>1</v>
      </c>
      <c r="M60" s="44">
        <v>1</v>
      </c>
      <c r="N60" s="43">
        <v>2</v>
      </c>
    </row>
    <row r="61" spans="2:14" ht="15" thickBot="1" x14ac:dyDescent="0.35">
      <c r="B61" s="38">
        <v>7</v>
      </c>
      <c r="C61" s="39" t="s">
        <v>321</v>
      </c>
      <c r="D61" s="40" t="s">
        <v>316</v>
      </c>
      <c r="E61" s="40" t="s">
        <v>311</v>
      </c>
      <c r="F61" s="41" t="s">
        <v>312</v>
      </c>
      <c r="G61" s="42">
        <v>44775</v>
      </c>
      <c r="H61" s="41" t="s">
        <v>312</v>
      </c>
      <c r="I61" s="41" t="s">
        <v>312</v>
      </c>
      <c r="J61" s="43">
        <v>2</v>
      </c>
      <c r="K61" s="46">
        <v>3</v>
      </c>
      <c r="L61" s="44">
        <v>1</v>
      </c>
      <c r="M61" s="44">
        <v>1</v>
      </c>
      <c r="N61" s="43">
        <v>2</v>
      </c>
    </row>
    <row r="62" spans="2:14" ht="15" thickBot="1" x14ac:dyDescent="0.35">
      <c r="B62" s="38">
        <v>8</v>
      </c>
      <c r="C62" s="39" t="s">
        <v>321</v>
      </c>
      <c r="D62" s="40" t="s">
        <v>316</v>
      </c>
      <c r="E62" s="40" t="s">
        <v>311</v>
      </c>
      <c r="F62" s="41" t="s">
        <v>312</v>
      </c>
      <c r="G62" s="42">
        <v>44775</v>
      </c>
      <c r="H62" s="41" t="s">
        <v>312</v>
      </c>
      <c r="I62" s="41" t="s">
        <v>312</v>
      </c>
      <c r="J62" s="43">
        <v>2</v>
      </c>
      <c r="K62" s="46">
        <v>3</v>
      </c>
      <c r="L62" s="44">
        <v>1</v>
      </c>
      <c r="M62" s="44">
        <v>1</v>
      </c>
      <c r="N62" s="43">
        <v>2</v>
      </c>
    </row>
    <row r="63" spans="2:14" ht="15" thickBot="1" x14ac:dyDescent="0.35">
      <c r="B63" s="38">
        <v>9</v>
      </c>
      <c r="C63" s="39" t="s">
        <v>309</v>
      </c>
      <c r="D63" s="40" t="s">
        <v>322</v>
      </c>
      <c r="E63" s="40" t="s">
        <v>311</v>
      </c>
      <c r="F63" s="41" t="s">
        <v>312</v>
      </c>
      <c r="G63" s="42">
        <v>44900</v>
      </c>
      <c r="H63" s="41" t="s">
        <v>312</v>
      </c>
      <c r="I63" s="41" t="s">
        <v>312</v>
      </c>
      <c r="J63" s="43">
        <v>2</v>
      </c>
      <c r="K63" s="43">
        <v>2</v>
      </c>
      <c r="L63" s="44">
        <v>1</v>
      </c>
      <c r="M63" s="44">
        <v>1</v>
      </c>
      <c r="N63" s="43">
        <v>2</v>
      </c>
    </row>
    <row r="64" spans="2:14" ht="15" thickBot="1" x14ac:dyDescent="0.35">
      <c r="B64" s="38">
        <v>10</v>
      </c>
      <c r="C64" s="39" t="s">
        <v>323</v>
      </c>
      <c r="D64" s="40" t="s">
        <v>314</v>
      </c>
      <c r="E64" s="40" t="s">
        <v>324</v>
      </c>
      <c r="F64" s="41" t="s">
        <v>312</v>
      </c>
      <c r="G64" s="42">
        <v>44410</v>
      </c>
      <c r="H64" s="41" t="s">
        <v>312</v>
      </c>
      <c r="I64" s="41" t="s">
        <v>312</v>
      </c>
      <c r="J64" s="44">
        <v>1</v>
      </c>
      <c r="K64" s="44">
        <v>1</v>
      </c>
      <c r="L64" s="44">
        <v>1</v>
      </c>
      <c r="M64" s="44">
        <v>1</v>
      </c>
      <c r="N64" s="43">
        <v>2</v>
      </c>
    </row>
    <row r="65" spans="2:14" ht="15" thickBot="1" x14ac:dyDescent="0.35">
      <c r="B65" s="38">
        <v>11</v>
      </c>
      <c r="C65" s="39" t="s">
        <v>325</v>
      </c>
      <c r="D65" s="40" t="s">
        <v>314</v>
      </c>
      <c r="E65" s="40" t="s">
        <v>324</v>
      </c>
      <c r="F65" s="41" t="s">
        <v>312</v>
      </c>
      <c r="G65" s="42">
        <v>44537</v>
      </c>
      <c r="H65" s="41" t="s">
        <v>312</v>
      </c>
      <c r="I65" s="41" t="s">
        <v>326</v>
      </c>
      <c r="J65" s="43">
        <v>2</v>
      </c>
      <c r="K65" s="43">
        <v>2</v>
      </c>
      <c r="L65" s="44">
        <v>1</v>
      </c>
      <c r="M65" s="44">
        <v>1</v>
      </c>
      <c r="N65" s="46">
        <v>3</v>
      </c>
    </row>
    <row r="66" spans="2:14" ht="15" thickBot="1" x14ac:dyDescent="0.35">
      <c r="B66" s="38">
        <v>12</v>
      </c>
      <c r="C66" s="39" t="s">
        <v>313</v>
      </c>
      <c r="D66" s="40" t="s">
        <v>314</v>
      </c>
      <c r="E66" s="40" t="s">
        <v>324</v>
      </c>
      <c r="F66" s="41" t="s">
        <v>312</v>
      </c>
      <c r="G66" s="42">
        <v>44775</v>
      </c>
      <c r="H66" s="41" t="s">
        <v>312</v>
      </c>
      <c r="I66" s="41" t="s">
        <v>312</v>
      </c>
      <c r="J66" s="43">
        <v>2</v>
      </c>
      <c r="K66" s="43">
        <v>2</v>
      </c>
      <c r="L66" s="44">
        <v>1</v>
      </c>
      <c r="M66" s="44">
        <v>1</v>
      </c>
      <c r="N66" s="43">
        <v>2</v>
      </c>
    </row>
    <row r="67" spans="2:14" ht="15" thickBot="1" x14ac:dyDescent="0.35">
      <c r="B67" s="38">
        <v>13</v>
      </c>
      <c r="C67" s="39" t="s">
        <v>327</v>
      </c>
      <c r="D67" s="40" t="s">
        <v>328</v>
      </c>
      <c r="E67" s="40" t="s">
        <v>324</v>
      </c>
      <c r="F67" s="41" t="s">
        <v>312</v>
      </c>
      <c r="G67" s="42">
        <v>44557</v>
      </c>
      <c r="H67" s="41" t="s">
        <v>312</v>
      </c>
      <c r="I67" s="41" t="s">
        <v>312</v>
      </c>
      <c r="J67" s="44">
        <v>1</v>
      </c>
      <c r="K67" s="44">
        <v>1</v>
      </c>
      <c r="L67" s="44">
        <v>1</v>
      </c>
      <c r="M67" s="44">
        <v>1</v>
      </c>
      <c r="N67" s="43">
        <v>2</v>
      </c>
    </row>
    <row r="68" spans="2:14" ht="15" thickBot="1" x14ac:dyDescent="0.35">
      <c r="B68" s="38">
        <v>14</v>
      </c>
      <c r="C68" s="39" t="s">
        <v>329</v>
      </c>
      <c r="D68" s="40" t="s">
        <v>330</v>
      </c>
      <c r="E68" s="40" t="s">
        <v>324</v>
      </c>
      <c r="F68" s="41" t="s">
        <v>312</v>
      </c>
      <c r="G68" s="42">
        <v>44462</v>
      </c>
      <c r="H68" s="41" t="s">
        <v>312</v>
      </c>
      <c r="I68" s="41" t="s">
        <v>331</v>
      </c>
      <c r="J68" s="43">
        <v>2</v>
      </c>
      <c r="K68" s="43">
        <v>2</v>
      </c>
      <c r="L68" s="44">
        <v>1</v>
      </c>
      <c r="M68" s="44">
        <v>1</v>
      </c>
      <c r="N68" s="46">
        <v>3</v>
      </c>
    </row>
    <row r="69" spans="2:14" ht="15" thickBot="1" x14ac:dyDescent="0.35">
      <c r="B69" s="38">
        <v>15</v>
      </c>
      <c r="C69" s="39" t="s">
        <v>332</v>
      </c>
      <c r="D69" s="40" t="s">
        <v>310</v>
      </c>
      <c r="E69" s="40" t="s">
        <v>324</v>
      </c>
      <c r="F69" s="41" t="s">
        <v>312</v>
      </c>
      <c r="G69" s="42">
        <v>44699</v>
      </c>
      <c r="H69" s="41" t="s">
        <v>312</v>
      </c>
      <c r="I69" s="41" t="s">
        <v>312</v>
      </c>
      <c r="J69" s="43">
        <v>2</v>
      </c>
      <c r="K69" s="43">
        <v>2</v>
      </c>
      <c r="L69" s="44">
        <v>1</v>
      </c>
      <c r="M69" s="46">
        <v>3</v>
      </c>
      <c r="N69" s="43">
        <v>2</v>
      </c>
    </row>
    <row r="70" spans="2:14" ht="15" thickBot="1" x14ac:dyDescent="0.35">
      <c r="B70" s="38">
        <v>16</v>
      </c>
      <c r="C70" s="39" t="s">
        <v>332</v>
      </c>
      <c r="D70" s="40" t="s">
        <v>310</v>
      </c>
      <c r="E70" s="40" t="s">
        <v>324</v>
      </c>
      <c r="F70" s="41" t="s">
        <v>312</v>
      </c>
      <c r="G70" s="42">
        <v>44699</v>
      </c>
      <c r="H70" s="41" t="s">
        <v>312</v>
      </c>
      <c r="I70" s="41" t="s">
        <v>312</v>
      </c>
      <c r="J70" s="43">
        <v>2</v>
      </c>
      <c r="K70" s="43">
        <v>2</v>
      </c>
      <c r="L70" s="44">
        <v>1</v>
      </c>
      <c r="M70" s="46">
        <v>3</v>
      </c>
      <c r="N70" s="43">
        <v>2</v>
      </c>
    </row>
    <row r="71" spans="2:14" ht="15" thickBot="1" x14ac:dyDescent="0.35">
      <c r="B71" s="38">
        <v>17</v>
      </c>
      <c r="C71" s="39" t="s">
        <v>332</v>
      </c>
      <c r="D71" s="40" t="s">
        <v>310</v>
      </c>
      <c r="E71" s="40" t="s">
        <v>324</v>
      </c>
      <c r="F71" s="41" t="s">
        <v>312</v>
      </c>
      <c r="G71" s="42">
        <v>44699</v>
      </c>
      <c r="H71" s="41" t="s">
        <v>312</v>
      </c>
      <c r="I71" s="41" t="s">
        <v>312</v>
      </c>
      <c r="J71" s="43">
        <v>2</v>
      </c>
      <c r="K71" s="43">
        <v>2</v>
      </c>
      <c r="L71" s="44">
        <v>1</v>
      </c>
      <c r="M71" s="46">
        <v>3</v>
      </c>
      <c r="N71" s="43">
        <v>2</v>
      </c>
    </row>
    <row r="72" spans="2:14" ht="15" thickBot="1" x14ac:dyDescent="0.35">
      <c r="B72" s="38">
        <v>18</v>
      </c>
      <c r="C72" s="39" t="s">
        <v>333</v>
      </c>
      <c r="D72" s="40" t="s">
        <v>334</v>
      </c>
      <c r="E72" s="40" t="s">
        <v>335</v>
      </c>
      <c r="F72" s="41" t="s">
        <v>312</v>
      </c>
      <c r="G72" s="42">
        <v>44924</v>
      </c>
      <c r="H72" s="41" t="s">
        <v>312</v>
      </c>
      <c r="I72" s="41" t="s">
        <v>336</v>
      </c>
      <c r="J72" s="43">
        <v>2</v>
      </c>
      <c r="K72" s="46">
        <v>3</v>
      </c>
      <c r="L72" s="44">
        <v>1</v>
      </c>
      <c r="M72" s="44">
        <v>1</v>
      </c>
      <c r="N72" s="44">
        <v>1</v>
      </c>
    </row>
    <row r="73" spans="2:14" ht="15" thickBot="1" x14ac:dyDescent="0.35">
      <c r="B73" s="38">
        <v>19</v>
      </c>
      <c r="C73" s="39" t="s">
        <v>333</v>
      </c>
      <c r="D73" s="40" t="s">
        <v>337</v>
      </c>
      <c r="E73" s="40" t="s">
        <v>335</v>
      </c>
      <c r="F73" s="41" t="s">
        <v>312</v>
      </c>
      <c r="G73" s="42">
        <v>44924</v>
      </c>
      <c r="H73" s="41" t="s">
        <v>312</v>
      </c>
      <c r="I73" s="41" t="s">
        <v>338</v>
      </c>
      <c r="J73" s="43">
        <v>2</v>
      </c>
      <c r="K73" s="46">
        <v>3</v>
      </c>
      <c r="L73" s="44">
        <v>1</v>
      </c>
      <c r="M73" s="44">
        <v>1</v>
      </c>
      <c r="N73" s="44">
        <v>1</v>
      </c>
    </row>
    <row r="74" spans="2:14" ht="15" thickBot="1" x14ac:dyDescent="0.35">
      <c r="B74" s="38">
        <v>20</v>
      </c>
      <c r="C74" s="39" t="s">
        <v>339</v>
      </c>
      <c r="D74" s="40" t="s">
        <v>340</v>
      </c>
      <c r="E74" s="40" t="s">
        <v>341</v>
      </c>
      <c r="F74" s="41" t="s">
        <v>312</v>
      </c>
      <c r="G74" s="42">
        <v>44924</v>
      </c>
      <c r="H74" s="41" t="s">
        <v>312</v>
      </c>
      <c r="I74" s="41" t="s">
        <v>342</v>
      </c>
      <c r="J74" s="43">
        <v>2</v>
      </c>
      <c r="K74" s="46">
        <v>3</v>
      </c>
      <c r="L74" s="44">
        <v>1</v>
      </c>
      <c r="M74" s="44">
        <v>1</v>
      </c>
      <c r="N74" s="44">
        <v>1</v>
      </c>
    </row>
    <row r="75" spans="2:14" ht="15" thickBot="1" x14ac:dyDescent="0.35">
      <c r="B75" s="38">
        <v>21</v>
      </c>
      <c r="C75" s="39" t="s">
        <v>343</v>
      </c>
      <c r="D75" s="40" t="s">
        <v>340</v>
      </c>
      <c r="E75" s="40" t="s">
        <v>341</v>
      </c>
      <c r="F75" s="41" t="s">
        <v>312</v>
      </c>
      <c r="G75" s="42">
        <v>44924</v>
      </c>
      <c r="H75" s="41" t="s">
        <v>312</v>
      </c>
      <c r="I75" s="41" t="s">
        <v>344</v>
      </c>
      <c r="J75" s="43">
        <v>2</v>
      </c>
      <c r="K75" s="46">
        <v>3</v>
      </c>
      <c r="L75" s="44">
        <v>1</v>
      </c>
      <c r="M75" s="44">
        <v>1</v>
      </c>
      <c r="N75" s="44">
        <v>1</v>
      </c>
    </row>
    <row r="76" spans="2:14" ht="15" thickBot="1" x14ac:dyDescent="0.35">
      <c r="B76" s="38">
        <v>22</v>
      </c>
      <c r="C76" s="39" t="s">
        <v>345</v>
      </c>
      <c r="D76" s="40" t="s">
        <v>322</v>
      </c>
      <c r="E76" s="40" t="s">
        <v>346</v>
      </c>
      <c r="F76" s="41" t="s">
        <v>312</v>
      </c>
      <c r="G76" s="42">
        <v>44872</v>
      </c>
      <c r="H76" s="41" t="s">
        <v>312</v>
      </c>
      <c r="I76" s="41" t="s">
        <v>347</v>
      </c>
      <c r="J76" s="43">
        <v>2</v>
      </c>
      <c r="K76" s="46">
        <v>3</v>
      </c>
      <c r="L76" s="44">
        <v>1</v>
      </c>
      <c r="M76" s="44">
        <v>1</v>
      </c>
      <c r="N76" s="43">
        <v>2</v>
      </c>
    </row>
    <row r="77" spans="2:14" ht="15" thickBot="1" x14ac:dyDescent="0.35">
      <c r="B77" s="38">
        <v>23</v>
      </c>
      <c r="C77" s="39" t="s">
        <v>348</v>
      </c>
      <c r="D77" s="40" t="s">
        <v>349</v>
      </c>
      <c r="E77" s="40" t="s">
        <v>350</v>
      </c>
      <c r="F77" s="41" t="s">
        <v>312</v>
      </c>
      <c r="G77" s="42">
        <v>44924</v>
      </c>
      <c r="H77" s="41" t="s">
        <v>312</v>
      </c>
      <c r="I77" s="41" t="s">
        <v>351</v>
      </c>
      <c r="J77" s="43">
        <v>2</v>
      </c>
      <c r="K77" s="43">
        <v>2</v>
      </c>
      <c r="L77" s="44">
        <v>1</v>
      </c>
      <c r="M77" s="44">
        <v>1</v>
      </c>
      <c r="N77" s="44">
        <v>1</v>
      </c>
    </row>
    <row r="78" spans="2:14" ht="15" thickBot="1" x14ac:dyDescent="0.35">
      <c r="B78" s="38">
        <v>24</v>
      </c>
      <c r="C78" s="39" t="s">
        <v>352</v>
      </c>
      <c r="D78" s="40" t="s">
        <v>353</v>
      </c>
      <c r="E78" s="40" t="s">
        <v>354</v>
      </c>
      <c r="F78" s="41" t="s">
        <v>312</v>
      </c>
      <c r="G78" s="42">
        <v>44865</v>
      </c>
      <c r="H78" s="41" t="s">
        <v>312</v>
      </c>
      <c r="I78" s="41" t="s">
        <v>355</v>
      </c>
      <c r="J78" s="43">
        <v>2</v>
      </c>
      <c r="K78" s="46">
        <v>3</v>
      </c>
      <c r="L78" s="44">
        <v>1</v>
      </c>
      <c r="M78" s="44">
        <v>1</v>
      </c>
      <c r="N78" s="43">
        <v>2</v>
      </c>
    </row>
    <row r="79" spans="2:14" ht="15" thickBot="1" x14ac:dyDescent="0.35">
      <c r="B79" s="38">
        <v>25</v>
      </c>
      <c r="C79" s="39" t="s">
        <v>352</v>
      </c>
      <c r="D79" s="40" t="s">
        <v>322</v>
      </c>
      <c r="E79" s="40" t="s">
        <v>354</v>
      </c>
      <c r="F79" s="41" t="s">
        <v>312</v>
      </c>
      <c r="G79" s="42">
        <v>44865</v>
      </c>
      <c r="H79" s="41" t="s">
        <v>312</v>
      </c>
      <c r="I79" s="41" t="s">
        <v>355</v>
      </c>
      <c r="J79" s="43">
        <v>2</v>
      </c>
      <c r="K79" s="46">
        <v>3</v>
      </c>
      <c r="L79" s="44">
        <v>1</v>
      </c>
      <c r="M79" s="44">
        <v>1</v>
      </c>
      <c r="N79" s="43">
        <v>2</v>
      </c>
    </row>
    <row r="80" spans="2:14" ht="15" thickBot="1" x14ac:dyDescent="0.35">
      <c r="B80" s="38">
        <v>26</v>
      </c>
      <c r="C80" s="39" t="s">
        <v>356</v>
      </c>
      <c r="D80" s="40" t="s">
        <v>322</v>
      </c>
      <c r="E80" s="40" t="s">
        <v>354</v>
      </c>
      <c r="F80" s="41" t="s">
        <v>312</v>
      </c>
      <c r="G80" s="42">
        <v>44865</v>
      </c>
      <c r="H80" s="41" t="s">
        <v>312</v>
      </c>
      <c r="I80" s="41" t="s">
        <v>357</v>
      </c>
      <c r="J80" s="43">
        <v>2</v>
      </c>
      <c r="K80" s="46">
        <v>3</v>
      </c>
      <c r="L80" s="44">
        <v>1</v>
      </c>
      <c r="M80" s="44">
        <v>1</v>
      </c>
      <c r="N80" s="43">
        <v>2</v>
      </c>
    </row>
    <row r="81" spans="2:14" ht="15" thickBot="1" x14ac:dyDescent="0.35">
      <c r="B81" s="38">
        <v>27</v>
      </c>
      <c r="C81" s="39" t="s">
        <v>356</v>
      </c>
      <c r="D81" s="40" t="s">
        <v>322</v>
      </c>
      <c r="E81" s="40" t="s">
        <v>354</v>
      </c>
      <c r="F81" s="41" t="s">
        <v>312</v>
      </c>
      <c r="G81" s="42">
        <v>44865</v>
      </c>
      <c r="H81" s="41" t="s">
        <v>312</v>
      </c>
      <c r="I81" s="41" t="s">
        <v>358</v>
      </c>
      <c r="J81" s="43">
        <v>2</v>
      </c>
      <c r="K81" s="46">
        <v>3</v>
      </c>
      <c r="L81" s="44">
        <v>1</v>
      </c>
      <c r="M81" s="44">
        <v>1</v>
      </c>
      <c r="N81" s="43">
        <v>2</v>
      </c>
    </row>
    <row r="82" spans="2:14" ht="15" thickBot="1" x14ac:dyDescent="0.35">
      <c r="B82" s="38">
        <v>28</v>
      </c>
      <c r="C82" s="39" t="s">
        <v>359</v>
      </c>
      <c r="D82" s="40" t="s">
        <v>322</v>
      </c>
      <c r="E82" s="40" t="s">
        <v>354</v>
      </c>
      <c r="F82" s="41" t="s">
        <v>312</v>
      </c>
      <c r="G82" s="42">
        <v>44865</v>
      </c>
      <c r="H82" s="41" t="s">
        <v>312</v>
      </c>
      <c r="I82" s="41" t="s">
        <v>360</v>
      </c>
      <c r="J82" s="43">
        <v>2</v>
      </c>
      <c r="K82" s="43">
        <v>2</v>
      </c>
      <c r="L82" s="44">
        <v>1</v>
      </c>
      <c r="M82" s="44">
        <v>1</v>
      </c>
      <c r="N82" s="43">
        <v>2</v>
      </c>
    </row>
    <row r="83" spans="2:14" ht="15" thickBot="1" x14ac:dyDescent="0.35">
      <c r="B83" s="38">
        <v>29</v>
      </c>
      <c r="C83" s="39" t="s">
        <v>361</v>
      </c>
      <c r="D83" s="40" t="s">
        <v>322</v>
      </c>
      <c r="E83" s="40" t="s">
        <v>354</v>
      </c>
      <c r="F83" s="41" t="s">
        <v>312</v>
      </c>
      <c r="G83" s="42">
        <v>44865</v>
      </c>
      <c r="H83" s="41" t="s">
        <v>312</v>
      </c>
      <c r="I83" s="41" t="s">
        <v>355</v>
      </c>
      <c r="J83" s="43">
        <v>2</v>
      </c>
      <c r="K83" s="43">
        <v>2</v>
      </c>
      <c r="L83" s="44">
        <v>1</v>
      </c>
      <c r="M83" s="44">
        <v>1</v>
      </c>
      <c r="N83" s="43">
        <v>2</v>
      </c>
    </row>
    <row r="84" spans="2:14" ht="15" thickBot="1" x14ac:dyDescent="0.35">
      <c r="B84" s="38">
        <v>30</v>
      </c>
      <c r="C84" s="39" t="s">
        <v>362</v>
      </c>
      <c r="D84" s="40" t="s">
        <v>363</v>
      </c>
      <c r="E84" s="40" t="s">
        <v>354</v>
      </c>
      <c r="F84" s="41" t="s">
        <v>312</v>
      </c>
      <c r="G84" s="42">
        <v>44865</v>
      </c>
      <c r="H84" s="41" t="s">
        <v>312</v>
      </c>
      <c r="I84" s="41" t="s">
        <v>364</v>
      </c>
      <c r="J84" s="43">
        <v>2</v>
      </c>
      <c r="K84" s="43">
        <v>2</v>
      </c>
      <c r="L84" s="44">
        <v>1</v>
      </c>
      <c r="M84" s="44">
        <v>1</v>
      </c>
      <c r="N84" s="43">
        <v>2</v>
      </c>
    </row>
    <row r="85" spans="2:14" ht="15" thickBot="1" x14ac:dyDescent="0.35">
      <c r="B85" s="38">
        <v>31</v>
      </c>
      <c r="C85" s="39" t="s">
        <v>365</v>
      </c>
      <c r="D85" s="40" t="s">
        <v>322</v>
      </c>
      <c r="E85" s="40" t="s">
        <v>354</v>
      </c>
      <c r="F85" s="41" t="s">
        <v>312</v>
      </c>
      <c r="G85" s="42">
        <v>44865</v>
      </c>
      <c r="H85" s="41" t="s">
        <v>312</v>
      </c>
      <c r="I85" s="41" t="s">
        <v>366</v>
      </c>
      <c r="J85" s="43">
        <v>2</v>
      </c>
      <c r="K85" s="43">
        <v>2</v>
      </c>
      <c r="L85" s="44">
        <v>1</v>
      </c>
      <c r="M85" s="44">
        <v>1</v>
      </c>
      <c r="N85" s="44">
        <v>1</v>
      </c>
    </row>
    <row r="86" spans="2:14" ht="15" thickBot="1" x14ac:dyDescent="0.35">
      <c r="B86" s="38">
        <v>32</v>
      </c>
      <c r="C86" s="39" t="s">
        <v>367</v>
      </c>
      <c r="D86" s="40" t="s">
        <v>330</v>
      </c>
      <c r="E86" s="40" t="s">
        <v>354</v>
      </c>
      <c r="F86" s="41" t="s">
        <v>312</v>
      </c>
      <c r="G86" s="42">
        <v>44865</v>
      </c>
      <c r="H86" s="41" t="s">
        <v>312</v>
      </c>
      <c r="I86" s="41" t="s">
        <v>368</v>
      </c>
      <c r="J86" s="43">
        <v>2</v>
      </c>
      <c r="K86" s="43">
        <v>2</v>
      </c>
      <c r="L86" s="44">
        <v>1</v>
      </c>
      <c r="M86" s="44">
        <v>1</v>
      </c>
      <c r="N86" s="46">
        <v>3</v>
      </c>
    </row>
    <row r="87" spans="2:14" ht="15" thickBot="1" x14ac:dyDescent="0.35">
      <c r="B87" s="38">
        <v>33</v>
      </c>
      <c r="C87" s="39" t="s">
        <v>359</v>
      </c>
      <c r="D87" s="40" t="s">
        <v>322</v>
      </c>
      <c r="E87" s="40" t="s">
        <v>354</v>
      </c>
      <c r="F87" s="41" t="s">
        <v>312</v>
      </c>
      <c r="G87" s="42">
        <v>44509</v>
      </c>
      <c r="H87" s="41" t="s">
        <v>312</v>
      </c>
      <c r="I87" s="41" t="s">
        <v>369</v>
      </c>
      <c r="J87" s="43">
        <v>2</v>
      </c>
      <c r="K87" s="43">
        <v>2</v>
      </c>
      <c r="L87" s="44">
        <v>1</v>
      </c>
      <c r="M87" s="44">
        <v>1</v>
      </c>
      <c r="N87" s="43">
        <v>2</v>
      </c>
    </row>
    <row r="88" spans="2:14" ht="15" thickBot="1" x14ac:dyDescent="0.35">
      <c r="B88" s="38">
        <v>34</v>
      </c>
      <c r="C88" s="39" t="s">
        <v>370</v>
      </c>
      <c r="D88" s="40" t="s">
        <v>322</v>
      </c>
      <c r="E88" s="40" t="s">
        <v>354</v>
      </c>
      <c r="F88" s="41" t="s">
        <v>312</v>
      </c>
      <c r="G88" s="42">
        <v>44509</v>
      </c>
      <c r="H88" s="41" t="s">
        <v>312</v>
      </c>
      <c r="I88" s="41" t="s">
        <v>371</v>
      </c>
      <c r="J88" s="43">
        <v>2</v>
      </c>
      <c r="K88" s="43">
        <v>2</v>
      </c>
      <c r="L88" s="44">
        <v>1</v>
      </c>
      <c r="M88" s="44">
        <v>1</v>
      </c>
      <c r="N88" s="43">
        <v>2</v>
      </c>
    </row>
    <row r="89" spans="2:14" ht="15" thickBot="1" x14ac:dyDescent="0.35">
      <c r="B89" s="38">
        <v>35</v>
      </c>
      <c r="C89" s="39" t="s">
        <v>372</v>
      </c>
      <c r="D89" s="40" t="s">
        <v>373</v>
      </c>
      <c r="E89" s="40" t="s">
        <v>354</v>
      </c>
      <c r="F89" s="41" t="s">
        <v>312</v>
      </c>
      <c r="G89" s="42">
        <v>44509</v>
      </c>
      <c r="H89" s="41" t="s">
        <v>312</v>
      </c>
      <c r="I89" s="41" t="s">
        <v>374</v>
      </c>
      <c r="J89" s="43">
        <v>2</v>
      </c>
      <c r="K89" s="43">
        <v>2</v>
      </c>
      <c r="L89" s="44">
        <v>1</v>
      </c>
      <c r="M89" s="44">
        <v>1</v>
      </c>
      <c r="N89" s="44">
        <v>1</v>
      </c>
    </row>
    <row r="90" spans="2:14" ht="15" thickBot="1" x14ac:dyDescent="0.35">
      <c r="B90" s="38">
        <v>36</v>
      </c>
      <c r="C90" s="39" t="s">
        <v>375</v>
      </c>
      <c r="D90" s="40" t="s">
        <v>322</v>
      </c>
      <c r="E90" s="40" t="s">
        <v>354</v>
      </c>
      <c r="F90" s="41" t="s">
        <v>312</v>
      </c>
      <c r="G90" s="42">
        <v>44509</v>
      </c>
      <c r="H90" s="41" t="s">
        <v>312</v>
      </c>
      <c r="I90" s="41" t="s">
        <v>376</v>
      </c>
      <c r="J90" s="43">
        <v>2</v>
      </c>
      <c r="K90" s="46">
        <v>3</v>
      </c>
      <c r="L90" s="44">
        <v>1</v>
      </c>
      <c r="M90" s="44">
        <v>1</v>
      </c>
      <c r="N90" s="46">
        <v>3</v>
      </c>
    </row>
    <row r="91" spans="2:14" ht="15" thickBot="1" x14ac:dyDescent="0.35">
      <c r="B91" s="38">
        <v>37</v>
      </c>
      <c r="C91" s="39" t="s">
        <v>377</v>
      </c>
      <c r="D91" s="40" t="s">
        <v>322</v>
      </c>
      <c r="E91" s="40" t="s">
        <v>354</v>
      </c>
      <c r="F91" s="41" t="s">
        <v>312</v>
      </c>
      <c r="G91" s="42">
        <v>44516</v>
      </c>
      <c r="H91" s="41" t="s">
        <v>312</v>
      </c>
      <c r="I91" s="41" t="s">
        <v>378</v>
      </c>
      <c r="J91" s="43">
        <v>2</v>
      </c>
      <c r="K91" s="43">
        <v>2</v>
      </c>
      <c r="L91" s="44">
        <v>1</v>
      </c>
      <c r="M91" s="44">
        <v>1</v>
      </c>
      <c r="N91" s="44">
        <v>1</v>
      </c>
    </row>
    <row r="92" spans="2:14" ht="15" thickBot="1" x14ac:dyDescent="0.35">
      <c r="B92" s="38">
        <v>38</v>
      </c>
      <c r="C92" s="39" t="s">
        <v>379</v>
      </c>
      <c r="D92" s="40" t="s">
        <v>322</v>
      </c>
      <c r="E92" s="40" t="s">
        <v>354</v>
      </c>
      <c r="F92" s="41" t="s">
        <v>312</v>
      </c>
      <c r="G92" s="42">
        <v>44516</v>
      </c>
      <c r="H92" s="41" t="s">
        <v>312</v>
      </c>
      <c r="I92" s="41" t="s">
        <v>380</v>
      </c>
      <c r="J92" s="43">
        <v>2</v>
      </c>
      <c r="K92" s="43">
        <v>2</v>
      </c>
      <c r="L92" s="44">
        <v>1</v>
      </c>
      <c r="M92" s="44">
        <v>1</v>
      </c>
      <c r="N92" s="44">
        <v>1</v>
      </c>
    </row>
    <row r="93" spans="2:14" ht="15" thickBot="1" x14ac:dyDescent="0.35">
      <c r="B93" s="38">
        <v>39</v>
      </c>
      <c r="C93" s="39" t="s">
        <v>381</v>
      </c>
      <c r="D93" s="40" t="s">
        <v>322</v>
      </c>
      <c r="E93" s="40" t="s">
        <v>354</v>
      </c>
      <c r="F93" s="41" t="s">
        <v>312</v>
      </c>
      <c r="G93" s="42">
        <v>44523</v>
      </c>
      <c r="H93" s="41" t="s">
        <v>312</v>
      </c>
      <c r="I93" s="41" t="s">
        <v>382</v>
      </c>
      <c r="J93" s="43">
        <v>2</v>
      </c>
      <c r="K93" s="43">
        <v>2</v>
      </c>
      <c r="L93" s="44">
        <v>1</v>
      </c>
      <c r="M93" s="44">
        <v>1</v>
      </c>
      <c r="N93" s="43">
        <v>2</v>
      </c>
    </row>
    <row r="94" spans="2:14" ht="15" thickBot="1" x14ac:dyDescent="0.35">
      <c r="B94" s="38">
        <v>40</v>
      </c>
      <c r="C94" s="39" t="s">
        <v>383</v>
      </c>
      <c r="D94" s="40" t="s">
        <v>322</v>
      </c>
      <c r="E94" s="40" t="s">
        <v>354</v>
      </c>
      <c r="F94" s="41" t="s">
        <v>312</v>
      </c>
      <c r="G94" s="42">
        <v>44523</v>
      </c>
      <c r="H94" s="41" t="s">
        <v>312</v>
      </c>
      <c r="I94" s="41" t="s">
        <v>384</v>
      </c>
      <c r="J94" s="43">
        <v>2</v>
      </c>
      <c r="K94" s="43">
        <v>2</v>
      </c>
      <c r="L94" s="44">
        <v>1</v>
      </c>
      <c r="M94" s="44">
        <v>1</v>
      </c>
      <c r="N94" s="44">
        <v>1</v>
      </c>
    </row>
    <row r="98" spans="2:14" x14ac:dyDescent="0.3">
      <c r="B98" s="21" t="s">
        <v>392</v>
      </c>
    </row>
    <row r="99" spans="2:14" ht="15" thickBot="1" x14ac:dyDescent="0.35"/>
    <row r="100" spans="2:14" ht="16.2" thickBot="1" x14ac:dyDescent="0.35">
      <c r="B100" s="22"/>
      <c r="C100" s="22"/>
      <c r="D100" s="22"/>
      <c r="E100" s="22"/>
      <c r="F100" s="22"/>
      <c r="G100" s="22"/>
      <c r="H100" s="22"/>
      <c r="I100" s="22"/>
      <c r="J100" s="764" t="s">
        <v>393</v>
      </c>
      <c r="K100" s="764"/>
      <c r="L100" s="764"/>
      <c r="M100" s="764"/>
      <c r="N100" s="764"/>
    </row>
    <row r="101" spans="2:14" ht="31.8" thickBot="1" x14ac:dyDescent="0.35">
      <c r="B101" s="24" t="s">
        <v>4</v>
      </c>
      <c r="C101" s="25" t="s">
        <v>298</v>
      </c>
      <c r="D101" s="25" t="s">
        <v>299</v>
      </c>
      <c r="E101" s="25" t="s">
        <v>300</v>
      </c>
      <c r="F101" s="26" t="s">
        <v>301</v>
      </c>
      <c r="G101" s="26" t="s">
        <v>302</v>
      </c>
      <c r="H101" s="26" t="s">
        <v>303</v>
      </c>
      <c r="I101" s="27" t="s">
        <v>304</v>
      </c>
      <c r="J101" s="47" t="s">
        <v>394</v>
      </c>
      <c r="K101" s="47" t="s">
        <v>395</v>
      </c>
      <c r="L101" s="47" t="s">
        <v>396</v>
      </c>
      <c r="M101" s="47" t="s">
        <v>397</v>
      </c>
      <c r="N101" s="47" t="s">
        <v>398</v>
      </c>
    </row>
    <row r="102" spans="2:14" ht="15" thickBot="1" x14ac:dyDescent="0.35">
      <c r="B102" s="38">
        <v>1</v>
      </c>
      <c r="C102" s="39" t="s">
        <v>309</v>
      </c>
      <c r="D102" s="40" t="s">
        <v>310</v>
      </c>
      <c r="E102" s="40" t="s">
        <v>311</v>
      </c>
      <c r="F102" s="41" t="s">
        <v>312</v>
      </c>
      <c r="G102" s="42">
        <v>44410</v>
      </c>
      <c r="H102" s="41" t="s">
        <v>312</v>
      </c>
      <c r="I102" s="41" t="s">
        <v>312</v>
      </c>
      <c r="J102" s="43">
        <v>2</v>
      </c>
      <c r="K102" s="44">
        <v>1</v>
      </c>
      <c r="L102" s="44">
        <v>1</v>
      </c>
      <c r="M102" s="43">
        <v>2</v>
      </c>
      <c r="N102" s="44">
        <v>1</v>
      </c>
    </row>
    <row r="103" spans="2:14" ht="15" thickBot="1" x14ac:dyDescent="0.35">
      <c r="B103" s="38">
        <v>2</v>
      </c>
      <c r="C103" s="39" t="s">
        <v>309</v>
      </c>
      <c r="D103" s="40" t="s">
        <v>310</v>
      </c>
      <c r="E103" s="40" t="s">
        <v>311</v>
      </c>
      <c r="F103" s="41" t="s">
        <v>312</v>
      </c>
      <c r="G103" s="42">
        <v>44410</v>
      </c>
      <c r="H103" s="41" t="s">
        <v>312</v>
      </c>
      <c r="I103" s="41" t="s">
        <v>312</v>
      </c>
      <c r="J103" s="43">
        <v>2</v>
      </c>
      <c r="K103" s="44">
        <v>1</v>
      </c>
      <c r="L103" s="44">
        <v>1</v>
      </c>
      <c r="M103" s="43">
        <v>2</v>
      </c>
      <c r="N103" s="44">
        <v>1</v>
      </c>
    </row>
    <row r="104" spans="2:14" ht="15" thickBot="1" x14ac:dyDescent="0.35">
      <c r="B104" s="38">
        <v>3</v>
      </c>
      <c r="C104" s="39" t="s">
        <v>313</v>
      </c>
      <c r="D104" s="40" t="s">
        <v>314</v>
      </c>
      <c r="E104" s="40" t="s">
        <v>311</v>
      </c>
      <c r="F104" s="45" t="s">
        <v>312</v>
      </c>
      <c r="G104" s="42">
        <v>44410</v>
      </c>
      <c r="H104" s="45" t="s">
        <v>312</v>
      </c>
      <c r="I104" s="45" t="s">
        <v>312</v>
      </c>
      <c r="J104" s="43">
        <v>2</v>
      </c>
      <c r="K104" s="44">
        <v>1</v>
      </c>
      <c r="L104" s="44">
        <v>1</v>
      </c>
      <c r="M104" s="43">
        <v>2</v>
      </c>
      <c r="N104" s="44">
        <v>1</v>
      </c>
    </row>
    <row r="105" spans="2:14" ht="15" thickBot="1" x14ac:dyDescent="0.35">
      <c r="B105" s="38">
        <v>4</v>
      </c>
      <c r="C105" s="39" t="s">
        <v>315</v>
      </c>
      <c r="D105" s="40" t="s">
        <v>316</v>
      </c>
      <c r="E105" s="40" t="s">
        <v>311</v>
      </c>
      <c r="F105" s="41" t="s">
        <v>312</v>
      </c>
      <c r="G105" s="42">
        <v>44537</v>
      </c>
      <c r="H105" s="41" t="s">
        <v>312</v>
      </c>
      <c r="I105" s="41" t="s">
        <v>317</v>
      </c>
      <c r="J105" s="43">
        <v>2</v>
      </c>
      <c r="K105" s="44">
        <v>1</v>
      </c>
      <c r="L105" s="44">
        <v>1</v>
      </c>
      <c r="M105" s="43">
        <v>2</v>
      </c>
      <c r="N105" s="44">
        <v>1</v>
      </c>
    </row>
    <row r="106" spans="2:14" ht="15" thickBot="1" x14ac:dyDescent="0.35">
      <c r="B106" s="38">
        <v>5</v>
      </c>
      <c r="C106" s="39" t="s">
        <v>318</v>
      </c>
      <c r="D106" s="40" t="s">
        <v>316</v>
      </c>
      <c r="E106" s="40" t="s">
        <v>311</v>
      </c>
      <c r="F106" s="41" t="s">
        <v>312</v>
      </c>
      <c r="G106" s="42">
        <v>44537</v>
      </c>
      <c r="H106" s="41" t="s">
        <v>312</v>
      </c>
      <c r="I106" s="41" t="s">
        <v>319</v>
      </c>
      <c r="J106" s="43">
        <v>2</v>
      </c>
      <c r="K106" s="44">
        <v>1</v>
      </c>
      <c r="L106" s="44">
        <v>1</v>
      </c>
      <c r="M106" s="43">
        <v>2</v>
      </c>
      <c r="N106" s="44">
        <v>1</v>
      </c>
    </row>
    <row r="107" spans="2:14" ht="15" thickBot="1" x14ac:dyDescent="0.35">
      <c r="B107" s="38">
        <v>6</v>
      </c>
      <c r="C107" s="39" t="s">
        <v>320</v>
      </c>
      <c r="D107" s="40" t="s">
        <v>314</v>
      </c>
      <c r="E107" s="40" t="s">
        <v>311</v>
      </c>
      <c r="F107" s="41" t="s">
        <v>312</v>
      </c>
      <c r="G107" s="42">
        <v>44620</v>
      </c>
      <c r="H107" s="41" t="s">
        <v>312</v>
      </c>
      <c r="I107" s="41" t="s">
        <v>312</v>
      </c>
      <c r="J107" s="43">
        <v>2</v>
      </c>
      <c r="K107" s="44">
        <v>1</v>
      </c>
      <c r="L107" s="44">
        <v>1</v>
      </c>
      <c r="M107" s="43">
        <v>2</v>
      </c>
      <c r="N107" s="44">
        <v>1</v>
      </c>
    </row>
    <row r="108" spans="2:14" ht="15" thickBot="1" x14ac:dyDescent="0.35">
      <c r="B108" s="38">
        <v>7</v>
      </c>
      <c r="C108" s="39" t="s">
        <v>321</v>
      </c>
      <c r="D108" s="40" t="s">
        <v>316</v>
      </c>
      <c r="E108" s="40" t="s">
        <v>311</v>
      </c>
      <c r="F108" s="41" t="s">
        <v>312</v>
      </c>
      <c r="G108" s="42">
        <v>44775</v>
      </c>
      <c r="H108" s="41" t="s">
        <v>312</v>
      </c>
      <c r="I108" s="41" t="s">
        <v>312</v>
      </c>
      <c r="J108" s="43">
        <v>2</v>
      </c>
      <c r="K108" s="44">
        <v>1</v>
      </c>
      <c r="L108" s="44">
        <v>1</v>
      </c>
      <c r="M108" s="43">
        <v>2</v>
      </c>
      <c r="N108" s="44">
        <v>1</v>
      </c>
    </row>
    <row r="109" spans="2:14" ht="15" thickBot="1" x14ac:dyDescent="0.35">
      <c r="B109" s="38">
        <v>8</v>
      </c>
      <c r="C109" s="39" t="s">
        <v>321</v>
      </c>
      <c r="D109" s="40" t="s">
        <v>316</v>
      </c>
      <c r="E109" s="40" t="s">
        <v>311</v>
      </c>
      <c r="F109" s="41" t="s">
        <v>312</v>
      </c>
      <c r="G109" s="42">
        <v>44775</v>
      </c>
      <c r="H109" s="41" t="s">
        <v>312</v>
      </c>
      <c r="I109" s="41" t="s">
        <v>312</v>
      </c>
      <c r="J109" s="43">
        <v>2</v>
      </c>
      <c r="K109" s="44">
        <v>1</v>
      </c>
      <c r="L109" s="44">
        <v>1</v>
      </c>
      <c r="M109" s="43">
        <v>2</v>
      </c>
      <c r="N109" s="44">
        <v>1</v>
      </c>
    </row>
    <row r="110" spans="2:14" ht="15" thickBot="1" x14ac:dyDescent="0.35">
      <c r="B110" s="38">
        <v>9</v>
      </c>
      <c r="C110" s="39" t="s">
        <v>309</v>
      </c>
      <c r="D110" s="40" t="s">
        <v>322</v>
      </c>
      <c r="E110" s="40" t="s">
        <v>311</v>
      </c>
      <c r="F110" s="41" t="s">
        <v>312</v>
      </c>
      <c r="G110" s="42">
        <v>44900</v>
      </c>
      <c r="H110" s="41" t="s">
        <v>312</v>
      </c>
      <c r="I110" s="41" t="s">
        <v>312</v>
      </c>
      <c r="J110" s="43">
        <v>2</v>
      </c>
      <c r="K110" s="44">
        <v>1</v>
      </c>
      <c r="L110" s="44">
        <v>1</v>
      </c>
      <c r="M110" s="43">
        <v>2</v>
      </c>
      <c r="N110" s="43">
        <v>2</v>
      </c>
    </row>
    <row r="111" spans="2:14" ht="15" thickBot="1" x14ac:dyDescent="0.35">
      <c r="B111" s="38">
        <v>10</v>
      </c>
      <c r="C111" s="39" t="s">
        <v>323</v>
      </c>
      <c r="D111" s="40" t="s">
        <v>314</v>
      </c>
      <c r="E111" s="40" t="s">
        <v>324</v>
      </c>
      <c r="F111" s="41" t="s">
        <v>312</v>
      </c>
      <c r="G111" s="42">
        <v>44410</v>
      </c>
      <c r="H111" s="41" t="s">
        <v>312</v>
      </c>
      <c r="I111" s="41" t="s">
        <v>312</v>
      </c>
      <c r="J111" s="44">
        <v>1</v>
      </c>
      <c r="K111" s="44">
        <v>1</v>
      </c>
      <c r="L111" s="44">
        <v>1</v>
      </c>
      <c r="M111" s="43">
        <v>2</v>
      </c>
      <c r="N111" s="44">
        <v>1</v>
      </c>
    </row>
    <row r="112" spans="2:14" ht="15" thickBot="1" x14ac:dyDescent="0.35">
      <c r="B112" s="38">
        <v>11</v>
      </c>
      <c r="C112" s="39" t="s">
        <v>325</v>
      </c>
      <c r="D112" s="40" t="s">
        <v>314</v>
      </c>
      <c r="E112" s="40" t="s">
        <v>324</v>
      </c>
      <c r="F112" s="41" t="s">
        <v>312</v>
      </c>
      <c r="G112" s="42">
        <v>44537</v>
      </c>
      <c r="H112" s="41" t="s">
        <v>312</v>
      </c>
      <c r="I112" s="41" t="s">
        <v>326</v>
      </c>
      <c r="J112" s="43">
        <v>2</v>
      </c>
      <c r="K112" s="44">
        <v>1</v>
      </c>
      <c r="L112" s="44">
        <v>1</v>
      </c>
      <c r="M112" s="43">
        <v>2</v>
      </c>
      <c r="N112" s="44">
        <v>1</v>
      </c>
    </row>
    <row r="113" spans="2:14" ht="15" thickBot="1" x14ac:dyDescent="0.35">
      <c r="B113" s="38">
        <v>12</v>
      </c>
      <c r="C113" s="39" t="s">
        <v>313</v>
      </c>
      <c r="D113" s="40" t="s">
        <v>314</v>
      </c>
      <c r="E113" s="40" t="s">
        <v>324</v>
      </c>
      <c r="F113" s="41" t="s">
        <v>312</v>
      </c>
      <c r="G113" s="42">
        <v>44775</v>
      </c>
      <c r="H113" s="41" t="s">
        <v>312</v>
      </c>
      <c r="I113" s="41" t="s">
        <v>312</v>
      </c>
      <c r="J113" s="43">
        <v>2</v>
      </c>
      <c r="K113" s="44">
        <v>1</v>
      </c>
      <c r="L113" s="44">
        <v>1</v>
      </c>
      <c r="M113" s="43">
        <v>2</v>
      </c>
      <c r="N113" s="44">
        <v>1</v>
      </c>
    </row>
    <row r="114" spans="2:14" ht="15" thickBot="1" x14ac:dyDescent="0.35">
      <c r="B114" s="38">
        <v>13</v>
      </c>
      <c r="C114" s="39" t="s">
        <v>327</v>
      </c>
      <c r="D114" s="40" t="s">
        <v>328</v>
      </c>
      <c r="E114" s="40" t="s">
        <v>324</v>
      </c>
      <c r="F114" s="41" t="s">
        <v>312</v>
      </c>
      <c r="G114" s="42">
        <v>44557</v>
      </c>
      <c r="H114" s="41" t="s">
        <v>312</v>
      </c>
      <c r="I114" s="41" t="s">
        <v>312</v>
      </c>
      <c r="J114" s="44">
        <v>1</v>
      </c>
      <c r="K114" s="44">
        <v>1</v>
      </c>
      <c r="L114" s="44">
        <v>1</v>
      </c>
      <c r="M114" s="43">
        <v>2</v>
      </c>
      <c r="N114" s="44">
        <v>1</v>
      </c>
    </row>
    <row r="115" spans="2:14" ht="15" thickBot="1" x14ac:dyDescent="0.35">
      <c r="B115" s="38">
        <v>14</v>
      </c>
      <c r="C115" s="39" t="s">
        <v>329</v>
      </c>
      <c r="D115" s="40" t="s">
        <v>330</v>
      </c>
      <c r="E115" s="40" t="s">
        <v>324</v>
      </c>
      <c r="F115" s="41" t="s">
        <v>312</v>
      </c>
      <c r="G115" s="42">
        <v>44462</v>
      </c>
      <c r="H115" s="41" t="s">
        <v>312</v>
      </c>
      <c r="I115" s="41" t="s">
        <v>331</v>
      </c>
      <c r="J115" s="43">
        <v>2</v>
      </c>
      <c r="K115" s="44">
        <v>1</v>
      </c>
      <c r="L115" s="44">
        <v>1</v>
      </c>
      <c r="M115" s="43">
        <v>2</v>
      </c>
      <c r="N115" s="44">
        <v>1</v>
      </c>
    </row>
    <row r="116" spans="2:14" ht="15" thickBot="1" x14ac:dyDescent="0.35">
      <c r="B116" s="38">
        <v>15</v>
      </c>
      <c r="C116" s="39" t="s">
        <v>332</v>
      </c>
      <c r="D116" s="40" t="s">
        <v>310</v>
      </c>
      <c r="E116" s="40" t="s">
        <v>324</v>
      </c>
      <c r="F116" s="41" t="s">
        <v>312</v>
      </c>
      <c r="G116" s="42">
        <v>44699</v>
      </c>
      <c r="H116" s="41" t="s">
        <v>312</v>
      </c>
      <c r="I116" s="41" t="s">
        <v>312</v>
      </c>
      <c r="J116" s="43">
        <v>2</v>
      </c>
      <c r="K116" s="44">
        <v>1</v>
      </c>
      <c r="L116" s="44">
        <v>1</v>
      </c>
      <c r="M116" s="43">
        <v>2</v>
      </c>
      <c r="N116" s="44">
        <v>1</v>
      </c>
    </row>
    <row r="117" spans="2:14" ht="15" thickBot="1" x14ac:dyDescent="0.35">
      <c r="B117" s="38">
        <v>16</v>
      </c>
      <c r="C117" s="39" t="s">
        <v>332</v>
      </c>
      <c r="D117" s="40" t="s">
        <v>310</v>
      </c>
      <c r="E117" s="40" t="s">
        <v>324</v>
      </c>
      <c r="F117" s="41" t="s">
        <v>312</v>
      </c>
      <c r="G117" s="42">
        <v>44699</v>
      </c>
      <c r="H117" s="41" t="s">
        <v>312</v>
      </c>
      <c r="I117" s="41" t="s">
        <v>312</v>
      </c>
      <c r="J117" s="43">
        <v>2</v>
      </c>
      <c r="K117" s="44">
        <v>1</v>
      </c>
      <c r="L117" s="44">
        <v>1</v>
      </c>
      <c r="M117" s="43">
        <v>2</v>
      </c>
      <c r="N117" s="44">
        <v>1</v>
      </c>
    </row>
    <row r="118" spans="2:14" ht="15" thickBot="1" x14ac:dyDescent="0.35">
      <c r="B118" s="38">
        <v>17</v>
      </c>
      <c r="C118" s="39" t="s">
        <v>332</v>
      </c>
      <c r="D118" s="40" t="s">
        <v>310</v>
      </c>
      <c r="E118" s="40" t="s">
        <v>324</v>
      </c>
      <c r="F118" s="41" t="s">
        <v>312</v>
      </c>
      <c r="G118" s="42">
        <v>44699</v>
      </c>
      <c r="H118" s="41" t="s">
        <v>312</v>
      </c>
      <c r="I118" s="41" t="s">
        <v>312</v>
      </c>
      <c r="J118" s="43">
        <v>2</v>
      </c>
      <c r="K118" s="44">
        <v>1</v>
      </c>
      <c r="L118" s="44">
        <v>1</v>
      </c>
      <c r="M118" s="43">
        <v>2</v>
      </c>
      <c r="N118" s="44">
        <v>1</v>
      </c>
    </row>
    <row r="119" spans="2:14" ht="15" thickBot="1" x14ac:dyDescent="0.35">
      <c r="B119" s="38">
        <v>18</v>
      </c>
      <c r="C119" s="39" t="s">
        <v>333</v>
      </c>
      <c r="D119" s="40" t="s">
        <v>334</v>
      </c>
      <c r="E119" s="40" t="s">
        <v>335</v>
      </c>
      <c r="F119" s="41" t="s">
        <v>312</v>
      </c>
      <c r="G119" s="42">
        <v>44924</v>
      </c>
      <c r="H119" s="41" t="s">
        <v>312</v>
      </c>
      <c r="I119" s="41" t="s">
        <v>336</v>
      </c>
      <c r="J119" s="43">
        <v>2</v>
      </c>
      <c r="K119" s="44">
        <v>1</v>
      </c>
      <c r="L119" s="44">
        <v>1</v>
      </c>
      <c r="M119" s="43">
        <v>2</v>
      </c>
      <c r="N119" s="44">
        <v>1</v>
      </c>
    </row>
    <row r="120" spans="2:14" ht="15" thickBot="1" x14ac:dyDescent="0.35">
      <c r="B120" s="38">
        <v>19</v>
      </c>
      <c r="C120" s="39" t="s">
        <v>333</v>
      </c>
      <c r="D120" s="40" t="s">
        <v>337</v>
      </c>
      <c r="E120" s="40" t="s">
        <v>335</v>
      </c>
      <c r="F120" s="41" t="s">
        <v>312</v>
      </c>
      <c r="G120" s="42">
        <v>44924</v>
      </c>
      <c r="H120" s="41" t="s">
        <v>312</v>
      </c>
      <c r="I120" s="41" t="s">
        <v>338</v>
      </c>
      <c r="J120" s="43">
        <v>2</v>
      </c>
      <c r="K120" s="44">
        <v>1</v>
      </c>
      <c r="L120" s="44">
        <v>1</v>
      </c>
      <c r="M120" s="43">
        <v>2</v>
      </c>
      <c r="N120" s="44">
        <v>1</v>
      </c>
    </row>
    <row r="121" spans="2:14" ht="15" thickBot="1" x14ac:dyDescent="0.35">
      <c r="B121" s="38">
        <v>20</v>
      </c>
      <c r="C121" s="39" t="s">
        <v>339</v>
      </c>
      <c r="D121" s="40" t="s">
        <v>340</v>
      </c>
      <c r="E121" s="40" t="s">
        <v>341</v>
      </c>
      <c r="F121" s="41" t="s">
        <v>312</v>
      </c>
      <c r="G121" s="42">
        <v>44924</v>
      </c>
      <c r="H121" s="41" t="s">
        <v>312</v>
      </c>
      <c r="I121" s="41" t="s">
        <v>342</v>
      </c>
      <c r="J121" s="43">
        <v>2</v>
      </c>
      <c r="K121" s="44">
        <v>1</v>
      </c>
      <c r="L121" s="44">
        <v>1</v>
      </c>
      <c r="M121" s="43">
        <v>2</v>
      </c>
      <c r="N121" s="44">
        <v>1</v>
      </c>
    </row>
    <row r="122" spans="2:14" ht="15" thickBot="1" x14ac:dyDescent="0.35">
      <c r="B122" s="38">
        <v>21</v>
      </c>
      <c r="C122" s="39" t="s">
        <v>343</v>
      </c>
      <c r="D122" s="40" t="s">
        <v>340</v>
      </c>
      <c r="E122" s="40" t="s">
        <v>341</v>
      </c>
      <c r="F122" s="41" t="s">
        <v>312</v>
      </c>
      <c r="G122" s="42">
        <v>44924</v>
      </c>
      <c r="H122" s="41" t="s">
        <v>312</v>
      </c>
      <c r="I122" s="41" t="s">
        <v>344</v>
      </c>
      <c r="J122" s="43">
        <v>2</v>
      </c>
      <c r="K122" s="44">
        <v>1</v>
      </c>
      <c r="L122" s="44">
        <v>1</v>
      </c>
      <c r="M122" s="43">
        <v>2</v>
      </c>
      <c r="N122" s="44">
        <v>1</v>
      </c>
    </row>
    <row r="123" spans="2:14" ht="15" thickBot="1" x14ac:dyDescent="0.35">
      <c r="B123" s="38">
        <v>22</v>
      </c>
      <c r="C123" s="39" t="s">
        <v>345</v>
      </c>
      <c r="D123" s="40" t="s">
        <v>322</v>
      </c>
      <c r="E123" s="40" t="s">
        <v>346</v>
      </c>
      <c r="F123" s="41" t="s">
        <v>312</v>
      </c>
      <c r="G123" s="42">
        <v>44872</v>
      </c>
      <c r="H123" s="41" t="s">
        <v>312</v>
      </c>
      <c r="I123" s="41" t="s">
        <v>347</v>
      </c>
      <c r="J123" s="43">
        <v>2</v>
      </c>
      <c r="K123" s="44">
        <v>1</v>
      </c>
      <c r="L123" s="44">
        <v>1</v>
      </c>
      <c r="M123" s="43">
        <v>2</v>
      </c>
      <c r="N123" s="43">
        <v>2</v>
      </c>
    </row>
    <row r="124" spans="2:14" ht="15" thickBot="1" x14ac:dyDescent="0.35">
      <c r="B124" s="38">
        <v>23</v>
      </c>
      <c r="C124" s="39" t="s">
        <v>348</v>
      </c>
      <c r="D124" s="40" t="s">
        <v>349</v>
      </c>
      <c r="E124" s="40" t="s">
        <v>350</v>
      </c>
      <c r="F124" s="41" t="s">
        <v>312</v>
      </c>
      <c r="G124" s="42">
        <v>44924</v>
      </c>
      <c r="H124" s="41" t="s">
        <v>312</v>
      </c>
      <c r="I124" s="41" t="s">
        <v>351</v>
      </c>
      <c r="J124" s="43">
        <v>2</v>
      </c>
      <c r="K124" s="44">
        <v>1</v>
      </c>
      <c r="L124" s="44">
        <v>1</v>
      </c>
      <c r="M124" s="43">
        <v>2</v>
      </c>
      <c r="N124" s="44">
        <v>1</v>
      </c>
    </row>
    <row r="125" spans="2:14" ht="15" thickBot="1" x14ac:dyDescent="0.35">
      <c r="B125" s="38">
        <v>24</v>
      </c>
      <c r="C125" s="39" t="s">
        <v>352</v>
      </c>
      <c r="D125" s="40" t="s">
        <v>353</v>
      </c>
      <c r="E125" s="40" t="s">
        <v>354</v>
      </c>
      <c r="F125" s="41" t="s">
        <v>312</v>
      </c>
      <c r="G125" s="42">
        <v>44865</v>
      </c>
      <c r="H125" s="41" t="s">
        <v>312</v>
      </c>
      <c r="I125" s="41" t="s">
        <v>355</v>
      </c>
      <c r="J125" s="43">
        <v>2</v>
      </c>
      <c r="K125" s="44">
        <v>1</v>
      </c>
      <c r="L125" s="44">
        <v>1</v>
      </c>
      <c r="M125" s="43">
        <v>2</v>
      </c>
      <c r="N125" s="44">
        <v>1</v>
      </c>
    </row>
    <row r="126" spans="2:14" ht="15" thickBot="1" x14ac:dyDescent="0.35">
      <c r="B126" s="38">
        <v>25</v>
      </c>
      <c r="C126" s="39" t="s">
        <v>352</v>
      </c>
      <c r="D126" s="40" t="s">
        <v>322</v>
      </c>
      <c r="E126" s="40" t="s">
        <v>354</v>
      </c>
      <c r="F126" s="41" t="s">
        <v>312</v>
      </c>
      <c r="G126" s="42">
        <v>44865</v>
      </c>
      <c r="H126" s="41" t="s">
        <v>312</v>
      </c>
      <c r="I126" s="41" t="s">
        <v>355</v>
      </c>
      <c r="J126" s="43">
        <v>2</v>
      </c>
      <c r="K126" s="44">
        <v>1</v>
      </c>
      <c r="L126" s="44">
        <v>1</v>
      </c>
      <c r="M126" s="43">
        <v>2</v>
      </c>
      <c r="N126" s="43">
        <v>2</v>
      </c>
    </row>
    <row r="127" spans="2:14" ht="15" thickBot="1" x14ac:dyDescent="0.35">
      <c r="B127" s="38">
        <v>26</v>
      </c>
      <c r="C127" s="39" t="s">
        <v>356</v>
      </c>
      <c r="D127" s="40" t="s">
        <v>322</v>
      </c>
      <c r="E127" s="40" t="s">
        <v>354</v>
      </c>
      <c r="F127" s="41" t="s">
        <v>312</v>
      </c>
      <c r="G127" s="42">
        <v>44865</v>
      </c>
      <c r="H127" s="41" t="s">
        <v>312</v>
      </c>
      <c r="I127" s="41" t="s">
        <v>357</v>
      </c>
      <c r="J127" s="43">
        <v>2</v>
      </c>
      <c r="K127" s="44">
        <v>1</v>
      </c>
      <c r="L127" s="44">
        <v>1</v>
      </c>
      <c r="M127" s="43">
        <v>2</v>
      </c>
      <c r="N127" s="43">
        <v>2</v>
      </c>
    </row>
    <row r="128" spans="2:14" ht="15" thickBot="1" x14ac:dyDescent="0.35">
      <c r="B128" s="38">
        <v>27</v>
      </c>
      <c r="C128" s="39" t="s">
        <v>356</v>
      </c>
      <c r="D128" s="40" t="s">
        <v>322</v>
      </c>
      <c r="E128" s="40" t="s">
        <v>354</v>
      </c>
      <c r="F128" s="41" t="s">
        <v>312</v>
      </c>
      <c r="G128" s="42">
        <v>44865</v>
      </c>
      <c r="H128" s="41" t="s">
        <v>312</v>
      </c>
      <c r="I128" s="41" t="s">
        <v>358</v>
      </c>
      <c r="J128" s="43">
        <v>2</v>
      </c>
      <c r="K128" s="44">
        <v>1</v>
      </c>
      <c r="L128" s="44">
        <v>1</v>
      </c>
      <c r="M128" s="43">
        <v>2</v>
      </c>
      <c r="N128" s="43">
        <v>2</v>
      </c>
    </row>
    <row r="129" spans="2:14" ht="15" thickBot="1" x14ac:dyDescent="0.35">
      <c r="B129" s="38">
        <v>28</v>
      </c>
      <c r="C129" s="39" t="s">
        <v>359</v>
      </c>
      <c r="D129" s="40" t="s">
        <v>322</v>
      </c>
      <c r="E129" s="40" t="s">
        <v>354</v>
      </c>
      <c r="F129" s="41" t="s">
        <v>312</v>
      </c>
      <c r="G129" s="42">
        <v>44865</v>
      </c>
      <c r="H129" s="41" t="s">
        <v>312</v>
      </c>
      <c r="I129" s="41" t="s">
        <v>360</v>
      </c>
      <c r="J129" s="43">
        <v>2</v>
      </c>
      <c r="K129" s="44">
        <v>1</v>
      </c>
      <c r="L129" s="44">
        <v>1</v>
      </c>
      <c r="M129" s="43">
        <v>2</v>
      </c>
      <c r="N129" s="43">
        <v>2</v>
      </c>
    </row>
    <row r="130" spans="2:14" ht="15" thickBot="1" x14ac:dyDescent="0.35">
      <c r="B130" s="38">
        <v>29</v>
      </c>
      <c r="C130" s="39" t="s">
        <v>361</v>
      </c>
      <c r="D130" s="40" t="s">
        <v>322</v>
      </c>
      <c r="E130" s="40" t="s">
        <v>354</v>
      </c>
      <c r="F130" s="41" t="s">
        <v>312</v>
      </c>
      <c r="G130" s="42">
        <v>44865</v>
      </c>
      <c r="H130" s="41" t="s">
        <v>312</v>
      </c>
      <c r="I130" s="41" t="s">
        <v>355</v>
      </c>
      <c r="J130" s="43">
        <v>2</v>
      </c>
      <c r="K130" s="44">
        <v>1</v>
      </c>
      <c r="L130" s="44">
        <v>1</v>
      </c>
      <c r="M130" s="43">
        <v>2</v>
      </c>
      <c r="N130" s="43">
        <v>2</v>
      </c>
    </row>
    <row r="131" spans="2:14" ht="15" thickBot="1" x14ac:dyDescent="0.35">
      <c r="B131" s="38">
        <v>30</v>
      </c>
      <c r="C131" s="39" t="s">
        <v>362</v>
      </c>
      <c r="D131" s="40" t="s">
        <v>363</v>
      </c>
      <c r="E131" s="40" t="s">
        <v>354</v>
      </c>
      <c r="F131" s="41" t="s">
        <v>312</v>
      </c>
      <c r="G131" s="42">
        <v>44865</v>
      </c>
      <c r="H131" s="41" t="s">
        <v>312</v>
      </c>
      <c r="I131" s="41" t="s">
        <v>364</v>
      </c>
      <c r="J131" s="43">
        <v>2</v>
      </c>
      <c r="K131" s="44">
        <v>1</v>
      </c>
      <c r="L131" s="44">
        <v>1</v>
      </c>
      <c r="M131" s="43">
        <v>2</v>
      </c>
      <c r="N131" s="44">
        <v>1</v>
      </c>
    </row>
    <row r="132" spans="2:14" ht="15" thickBot="1" x14ac:dyDescent="0.35">
      <c r="B132" s="38">
        <v>31</v>
      </c>
      <c r="C132" s="39" t="s">
        <v>365</v>
      </c>
      <c r="D132" s="40" t="s">
        <v>322</v>
      </c>
      <c r="E132" s="40" t="s">
        <v>354</v>
      </c>
      <c r="F132" s="41" t="s">
        <v>312</v>
      </c>
      <c r="G132" s="42">
        <v>44865</v>
      </c>
      <c r="H132" s="41" t="s">
        <v>312</v>
      </c>
      <c r="I132" s="41" t="s">
        <v>366</v>
      </c>
      <c r="J132" s="43">
        <v>2</v>
      </c>
      <c r="K132" s="44">
        <v>1</v>
      </c>
      <c r="L132" s="44">
        <v>1</v>
      </c>
      <c r="M132" s="43">
        <v>2</v>
      </c>
      <c r="N132" s="43">
        <v>2</v>
      </c>
    </row>
    <row r="133" spans="2:14" ht="15" thickBot="1" x14ac:dyDescent="0.35">
      <c r="B133" s="38">
        <v>32</v>
      </c>
      <c r="C133" s="39" t="s">
        <v>367</v>
      </c>
      <c r="D133" s="40" t="s">
        <v>330</v>
      </c>
      <c r="E133" s="40" t="s">
        <v>354</v>
      </c>
      <c r="F133" s="41" t="s">
        <v>312</v>
      </c>
      <c r="G133" s="42">
        <v>44865</v>
      </c>
      <c r="H133" s="41" t="s">
        <v>312</v>
      </c>
      <c r="I133" s="41" t="s">
        <v>368</v>
      </c>
      <c r="J133" s="43">
        <v>2</v>
      </c>
      <c r="K133" s="44">
        <v>1</v>
      </c>
      <c r="L133" s="44">
        <v>1</v>
      </c>
      <c r="M133" s="43">
        <v>2</v>
      </c>
      <c r="N133" s="44">
        <v>1</v>
      </c>
    </row>
    <row r="134" spans="2:14" ht="15" thickBot="1" x14ac:dyDescent="0.35">
      <c r="B134" s="38">
        <v>33</v>
      </c>
      <c r="C134" s="39" t="s">
        <v>359</v>
      </c>
      <c r="D134" s="40" t="s">
        <v>322</v>
      </c>
      <c r="E134" s="40" t="s">
        <v>354</v>
      </c>
      <c r="F134" s="41" t="s">
        <v>312</v>
      </c>
      <c r="G134" s="42">
        <v>44509</v>
      </c>
      <c r="H134" s="41" t="s">
        <v>312</v>
      </c>
      <c r="I134" s="41" t="s">
        <v>369</v>
      </c>
      <c r="J134" s="43">
        <v>2</v>
      </c>
      <c r="K134" s="44">
        <v>1</v>
      </c>
      <c r="L134" s="44">
        <v>1</v>
      </c>
      <c r="M134" s="43">
        <v>2</v>
      </c>
      <c r="N134" s="43">
        <v>2</v>
      </c>
    </row>
    <row r="135" spans="2:14" ht="15" thickBot="1" x14ac:dyDescent="0.35">
      <c r="B135" s="38">
        <v>34</v>
      </c>
      <c r="C135" s="39" t="s">
        <v>370</v>
      </c>
      <c r="D135" s="40" t="s">
        <v>322</v>
      </c>
      <c r="E135" s="40" t="s">
        <v>354</v>
      </c>
      <c r="F135" s="41" t="s">
        <v>312</v>
      </c>
      <c r="G135" s="42">
        <v>44509</v>
      </c>
      <c r="H135" s="41" t="s">
        <v>312</v>
      </c>
      <c r="I135" s="41" t="s">
        <v>371</v>
      </c>
      <c r="J135" s="43">
        <v>2</v>
      </c>
      <c r="K135" s="44">
        <v>1</v>
      </c>
      <c r="L135" s="44">
        <v>1</v>
      </c>
      <c r="M135" s="43">
        <v>2</v>
      </c>
      <c r="N135" s="43">
        <v>2</v>
      </c>
    </row>
    <row r="136" spans="2:14" ht="15" thickBot="1" x14ac:dyDescent="0.35">
      <c r="B136" s="38">
        <v>35</v>
      </c>
      <c r="C136" s="39" t="s">
        <v>372</v>
      </c>
      <c r="D136" s="40" t="s">
        <v>373</v>
      </c>
      <c r="E136" s="40" t="s">
        <v>354</v>
      </c>
      <c r="F136" s="41" t="s">
        <v>312</v>
      </c>
      <c r="G136" s="42">
        <v>44509</v>
      </c>
      <c r="H136" s="41" t="s">
        <v>312</v>
      </c>
      <c r="I136" s="41" t="s">
        <v>374</v>
      </c>
      <c r="J136" s="43">
        <v>2</v>
      </c>
      <c r="K136" s="44">
        <v>1</v>
      </c>
      <c r="L136" s="44">
        <v>1</v>
      </c>
      <c r="M136" s="43">
        <v>2</v>
      </c>
      <c r="N136" s="44">
        <v>1</v>
      </c>
    </row>
    <row r="137" spans="2:14" ht="15" thickBot="1" x14ac:dyDescent="0.35">
      <c r="B137" s="38">
        <v>36</v>
      </c>
      <c r="C137" s="39" t="s">
        <v>375</v>
      </c>
      <c r="D137" s="40" t="s">
        <v>322</v>
      </c>
      <c r="E137" s="40" t="s">
        <v>354</v>
      </c>
      <c r="F137" s="41" t="s">
        <v>312</v>
      </c>
      <c r="G137" s="42">
        <v>44509</v>
      </c>
      <c r="H137" s="41" t="s">
        <v>312</v>
      </c>
      <c r="I137" s="41" t="s">
        <v>376</v>
      </c>
      <c r="J137" s="43">
        <v>2</v>
      </c>
      <c r="K137" s="44">
        <v>1</v>
      </c>
      <c r="L137" s="44">
        <v>1</v>
      </c>
      <c r="M137" s="43">
        <v>2</v>
      </c>
      <c r="N137" s="43">
        <v>2</v>
      </c>
    </row>
    <row r="138" spans="2:14" ht="15" thickBot="1" x14ac:dyDescent="0.35">
      <c r="B138" s="38">
        <v>37</v>
      </c>
      <c r="C138" s="39" t="s">
        <v>377</v>
      </c>
      <c r="D138" s="40" t="s">
        <v>322</v>
      </c>
      <c r="E138" s="40" t="s">
        <v>354</v>
      </c>
      <c r="F138" s="41" t="s">
        <v>312</v>
      </c>
      <c r="G138" s="42">
        <v>44516</v>
      </c>
      <c r="H138" s="41" t="s">
        <v>312</v>
      </c>
      <c r="I138" s="41" t="s">
        <v>378</v>
      </c>
      <c r="J138" s="43">
        <v>2</v>
      </c>
      <c r="K138" s="44">
        <v>1</v>
      </c>
      <c r="L138" s="44">
        <v>1</v>
      </c>
      <c r="M138" s="43">
        <v>2</v>
      </c>
      <c r="N138" s="43">
        <v>2</v>
      </c>
    </row>
    <row r="139" spans="2:14" ht="15" thickBot="1" x14ac:dyDescent="0.35">
      <c r="B139" s="38">
        <v>38</v>
      </c>
      <c r="C139" s="39" t="s">
        <v>379</v>
      </c>
      <c r="D139" s="40" t="s">
        <v>322</v>
      </c>
      <c r="E139" s="40" t="s">
        <v>354</v>
      </c>
      <c r="F139" s="41" t="s">
        <v>312</v>
      </c>
      <c r="G139" s="42">
        <v>44516</v>
      </c>
      <c r="H139" s="41" t="s">
        <v>312</v>
      </c>
      <c r="I139" s="41" t="s">
        <v>380</v>
      </c>
      <c r="J139" s="43">
        <v>2</v>
      </c>
      <c r="K139" s="44">
        <v>1</v>
      </c>
      <c r="L139" s="44">
        <v>1</v>
      </c>
      <c r="M139" s="43">
        <v>2</v>
      </c>
      <c r="N139" s="43">
        <v>2</v>
      </c>
    </row>
    <row r="140" spans="2:14" ht="15" thickBot="1" x14ac:dyDescent="0.35">
      <c r="B140" s="38">
        <v>39</v>
      </c>
      <c r="C140" s="39" t="s">
        <v>381</v>
      </c>
      <c r="D140" s="40" t="s">
        <v>322</v>
      </c>
      <c r="E140" s="40" t="s">
        <v>354</v>
      </c>
      <c r="F140" s="41" t="s">
        <v>312</v>
      </c>
      <c r="G140" s="42">
        <v>44523</v>
      </c>
      <c r="H140" s="41" t="s">
        <v>312</v>
      </c>
      <c r="I140" s="41" t="s">
        <v>382</v>
      </c>
      <c r="J140" s="43">
        <v>2</v>
      </c>
      <c r="K140" s="44">
        <v>1</v>
      </c>
      <c r="L140" s="44">
        <v>1</v>
      </c>
      <c r="M140" s="43">
        <v>2</v>
      </c>
      <c r="N140" s="43">
        <v>2</v>
      </c>
    </row>
    <row r="141" spans="2:14" ht="15" thickBot="1" x14ac:dyDescent="0.35">
      <c r="B141" s="38">
        <v>40</v>
      </c>
      <c r="C141" s="39" t="s">
        <v>383</v>
      </c>
      <c r="D141" s="40" t="s">
        <v>322</v>
      </c>
      <c r="E141" s="40" t="s">
        <v>354</v>
      </c>
      <c r="F141" s="41" t="s">
        <v>312</v>
      </c>
      <c r="G141" s="42">
        <v>44523</v>
      </c>
      <c r="H141" s="41" t="s">
        <v>312</v>
      </c>
      <c r="I141" s="41" t="s">
        <v>384</v>
      </c>
      <c r="J141" s="43">
        <v>2</v>
      </c>
      <c r="K141" s="44">
        <v>1</v>
      </c>
      <c r="L141" s="44">
        <v>1</v>
      </c>
      <c r="M141" s="43">
        <v>2</v>
      </c>
      <c r="N141" s="43">
        <v>2</v>
      </c>
    </row>
    <row r="144" spans="2:14" x14ac:dyDescent="0.3">
      <c r="B144" s="21" t="s">
        <v>399</v>
      </c>
    </row>
    <row r="145" spans="2:7" x14ac:dyDescent="0.3">
      <c r="B145" s="48"/>
      <c r="C145" s="49" t="s">
        <v>400</v>
      </c>
    </row>
    <row r="146" spans="2:7" x14ac:dyDescent="0.3">
      <c r="B146" s="48"/>
      <c r="C146" s="49" t="s">
        <v>401</v>
      </c>
    </row>
    <row r="147" spans="2:7" ht="15" thickBot="1" x14ac:dyDescent="0.35"/>
    <row r="148" spans="2:7" x14ac:dyDescent="0.3">
      <c r="B148" s="50" t="s">
        <v>4</v>
      </c>
      <c r="C148" s="51" t="s">
        <v>298</v>
      </c>
      <c r="D148" s="51" t="s">
        <v>299</v>
      </c>
      <c r="E148" s="52" t="s">
        <v>300</v>
      </c>
      <c r="F148" s="53" t="s">
        <v>402</v>
      </c>
      <c r="G148" s="54" t="s">
        <v>403</v>
      </c>
    </row>
    <row r="149" spans="2:7" ht="24.6" thickBot="1" x14ac:dyDescent="0.35">
      <c r="B149" s="55">
        <v>1</v>
      </c>
      <c r="C149" s="56" t="s">
        <v>309</v>
      </c>
      <c r="D149" s="57" t="s">
        <v>310</v>
      </c>
      <c r="E149" s="57" t="s">
        <v>311</v>
      </c>
      <c r="F149" s="58">
        <v>1.36</v>
      </c>
      <c r="G149" s="58" t="s">
        <v>181</v>
      </c>
    </row>
    <row r="150" spans="2:7" ht="24.6" thickBot="1" x14ac:dyDescent="0.35">
      <c r="B150" s="55">
        <v>2</v>
      </c>
      <c r="C150" s="56" t="s">
        <v>309</v>
      </c>
      <c r="D150" s="57" t="s">
        <v>310</v>
      </c>
      <c r="E150" s="57" t="s">
        <v>311</v>
      </c>
      <c r="F150" s="58">
        <v>1.36</v>
      </c>
      <c r="G150" s="58" t="s">
        <v>181</v>
      </c>
    </row>
    <row r="151" spans="2:7" ht="15" thickBot="1" x14ac:dyDescent="0.35">
      <c r="B151" s="55">
        <v>3</v>
      </c>
      <c r="C151" s="56" t="s">
        <v>313</v>
      </c>
      <c r="D151" s="57" t="s">
        <v>314</v>
      </c>
      <c r="E151" s="57" t="s">
        <v>311</v>
      </c>
      <c r="F151" s="58">
        <v>1.36</v>
      </c>
      <c r="G151" s="58" t="s">
        <v>181</v>
      </c>
    </row>
    <row r="152" spans="2:7" ht="15" thickBot="1" x14ac:dyDescent="0.35">
      <c r="B152" s="55">
        <v>4</v>
      </c>
      <c r="C152" s="56" t="s">
        <v>315</v>
      </c>
      <c r="D152" s="57" t="s">
        <v>316</v>
      </c>
      <c r="E152" s="57" t="s">
        <v>311</v>
      </c>
      <c r="F152" s="58">
        <v>1.5</v>
      </c>
      <c r="G152" s="59" t="s">
        <v>193</v>
      </c>
    </row>
    <row r="153" spans="2:7" ht="15" thickBot="1" x14ac:dyDescent="0.35">
      <c r="B153" s="55">
        <v>5</v>
      </c>
      <c r="C153" s="56" t="s">
        <v>318</v>
      </c>
      <c r="D153" s="57" t="s">
        <v>316</v>
      </c>
      <c r="E153" s="57" t="s">
        <v>311</v>
      </c>
      <c r="F153" s="58">
        <v>1.5</v>
      </c>
      <c r="G153" s="59" t="s">
        <v>193</v>
      </c>
    </row>
    <row r="154" spans="2:7" ht="15" thickBot="1" x14ac:dyDescent="0.35">
      <c r="B154" s="55">
        <v>6</v>
      </c>
      <c r="C154" s="56" t="s">
        <v>320</v>
      </c>
      <c r="D154" s="57" t="s">
        <v>314</v>
      </c>
      <c r="E154" s="57" t="s">
        <v>311</v>
      </c>
      <c r="F154" s="58">
        <v>1.43</v>
      </c>
      <c r="G154" s="58" t="s">
        <v>181</v>
      </c>
    </row>
    <row r="155" spans="2:7" ht="15" thickBot="1" x14ac:dyDescent="0.35">
      <c r="B155" s="55">
        <v>7</v>
      </c>
      <c r="C155" s="56" t="s">
        <v>321</v>
      </c>
      <c r="D155" s="57" t="s">
        <v>316</v>
      </c>
      <c r="E155" s="57" t="s">
        <v>311</v>
      </c>
      <c r="F155" s="58">
        <v>1.43</v>
      </c>
      <c r="G155" s="58" t="s">
        <v>181</v>
      </c>
    </row>
    <row r="156" spans="2:7" ht="15" thickBot="1" x14ac:dyDescent="0.35">
      <c r="B156" s="55">
        <v>8</v>
      </c>
      <c r="C156" s="56" t="s">
        <v>321</v>
      </c>
      <c r="D156" s="57" t="s">
        <v>316</v>
      </c>
      <c r="E156" s="57" t="s">
        <v>311</v>
      </c>
      <c r="F156" s="58">
        <v>1.43</v>
      </c>
      <c r="G156" s="58" t="s">
        <v>181</v>
      </c>
    </row>
    <row r="157" spans="2:7" ht="24.6" thickBot="1" x14ac:dyDescent="0.35">
      <c r="B157" s="55">
        <v>9</v>
      </c>
      <c r="C157" s="56" t="s">
        <v>309</v>
      </c>
      <c r="D157" s="57" t="s">
        <v>322</v>
      </c>
      <c r="E157" s="57" t="s">
        <v>311</v>
      </c>
      <c r="F157" s="58">
        <v>1.43</v>
      </c>
      <c r="G157" s="58" t="s">
        <v>181</v>
      </c>
    </row>
    <row r="158" spans="2:7" ht="15" thickBot="1" x14ac:dyDescent="0.35">
      <c r="B158" s="55">
        <v>10</v>
      </c>
      <c r="C158" s="56" t="s">
        <v>323</v>
      </c>
      <c r="D158" s="57" t="s">
        <v>314</v>
      </c>
      <c r="E158" s="57" t="s">
        <v>324</v>
      </c>
      <c r="F158" s="58">
        <v>1.1399999999999999</v>
      </c>
      <c r="G158" s="58" t="s">
        <v>181</v>
      </c>
    </row>
    <row r="159" spans="2:7" ht="15" thickBot="1" x14ac:dyDescent="0.35">
      <c r="B159" s="55">
        <v>11</v>
      </c>
      <c r="C159" s="56" t="s">
        <v>404</v>
      </c>
      <c r="D159" s="57" t="s">
        <v>314</v>
      </c>
      <c r="E159" s="57" t="s">
        <v>324</v>
      </c>
      <c r="F159" s="58">
        <v>1.43</v>
      </c>
      <c r="G159" s="58" t="s">
        <v>181</v>
      </c>
    </row>
    <row r="160" spans="2:7" ht="15" thickBot="1" x14ac:dyDescent="0.35">
      <c r="B160" s="55">
        <v>12</v>
      </c>
      <c r="C160" s="56" t="s">
        <v>313</v>
      </c>
      <c r="D160" s="57" t="s">
        <v>314</v>
      </c>
      <c r="E160" s="57" t="s">
        <v>324</v>
      </c>
      <c r="F160" s="58">
        <v>1.36</v>
      </c>
      <c r="G160" s="58" t="s">
        <v>181</v>
      </c>
    </row>
    <row r="161" spans="2:7" ht="15" thickBot="1" x14ac:dyDescent="0.35">
      <c r="B161" s="55">
        <v>13</v>
      </c>
      <c r="C161" s="56" t="s">
        <v>327</v>
      </c>
      <c r="D161" s="57" t="s">
        <v>328</v>
      </c>
      <c r="E161" s="57" t="s">
        <v>324</v>
      </c>
      <c r="F161" s="58">
        <v>1.1399999999999999</v>
      </c>
      <c r="G161" s="58" t="s">
        <v>181</v>
      </c>
    </row>
    <row r="162" spans="2:7" ht="24.6" thickBot="1" x14ac:dyDescent="0.35">
      <c r="B162" s="55">
        <v>14</v>
      </c>
      <c r="C162" s="56" t="s">
        <v>329</v>
      </c>
      <c r="D162" s="57" t="s">
        <v>330</v>
      </c>
      <c r="E162" s="57" t="s">
        <v>324</v>
      </c>
      <c r="F162" s="58">
        <v>1.43</v>
      </c>
      <c r="G162" s="58" t="s">
        <v>181</v>
      </c>
    </row>
    <row r="163" spans="2:7" ht="15" thickBot="1" x14ac:dyDescent="0.35">
      <c r="B163" s="55">
        <v>15</v>
      </c>
      <c r="C163" s="56" t="s">
        <v>332</v>
      </c>
      <c r="D163" s="57" t="s">
        <v>310</v>
      </c>
      <c r="E163" s="57" t="s">
        <v>324</v>
      </c>
      <c r="F163" s="58">
        <v>1.5</v>
      </c>
      <c r="G163" s="59" t="s">
        <v>193</v>
      </c>
    </row>
    <row r="164" spans="2:7" ht="15" thickBot="1" x14ac:dyDescent="0.35">
      <c r="B164" s="55">
        <v>16</v>
      </c>
      <c r="C164" s="56" t="s">
        <v>332</v>
      </c>
      <c r="D164" s="57" t="s">
        <v>310</v>
      </c>
      <c r="E164" s="57" t="s">
        <v>324</v>
      </c>
      <c r="F164" s="58">
        <v>1.5</v>
      </c>
      <c r="G164" s="59" t="s">
        <v>193</v>
      </c>
    </row>
    <row r="165" spans="2:7" ht="15" thickBot="1" x14ac:dyDescent="0.35">
      <c r="B165" s="55">
        <v>17</v>
      </c>
      <c r="C165" s="56" t="s">
        <v>332</v>
      </c>
      <c r="D165" s="57" t="s">
        <v>310</v>
      </c>
      <c r="E165" s="57" t="s">
        <v>324</v>
      </c>
      <c r="F165" s="58">
        <v>1.5</v>
      </c>
      <c r="G165" s="59" t="s">
        <v>193</v>
      </c>
    </row>
    <row r="166" spans="2:7" ht="15" thickBot="1" x14ac:dyDescent="0.35">
      <c r="B166" s="55">
        <v>18</v>
      </c>
      <c r="C166" s="56" t="s">
        <v>333</v>
      </c>
      <c r="D166" s="57" t="s">
        <v>334</v>
      </c>
      <c r="E166" s="57" t="s">
        <v>335</v>
      </c>
      <c r="F166" s="58">
        <v>1.36</v>
      </c>
      <c r="G166" s="58" t="s">
        <v>181</v>
      </c>
    </row>
    <row r="167" spans="2:7" ht="15" thickBot="1" x14ac:dyDescent="0.35">
      <c r="B167" s="55">
        <v>19</v>
      </c>
      <c r="C167" s="56" t="s">
        <v>333</v>
      </c>
      <c r="D167" s="57" t="s">
        <v>337</v>
      </c>
      <c r="E167" s="57" t="s">
        <v>335</v>
      </c>
      <c r="F167" s="58">
        <v>1.36</v>
      </c>
      <c r="G167" s="58" t="s">
        <v>181</v>
      </c>
    </row>
    <row r="168" spans="2:7" ht="15" thickBot="1" x14ac:dyDescent="0.35">
      <c r="B168" s="55">
        <v>20</v>
      </c>
      <c r="C168" s="56" t="s">
        <v>339</v>
      </c>
      <c r="D168" s="57" t="s">
        <v>340</v>
      </c>
      <c r="E168" s="57" t="s">
        <v>341</v>
      </c>
      <c r="F168" s="58">
        <v>1.36</v>
      </c>
      <c r="G168" s="58" t="s">
        <v>181</v>
      </c>
    </row>
    <row r="169" spans="2:7" ht="15" thickBot="1" x14ac:dyDescent="0.35">
      <c r="B169" s="55">
        <v>21</v>
      </c>
      <c r="C169" s="56" t="s">
        <v>343</v>
      </c>
      <c r="D169" s="57" t="s">
        <v>340</v>
      </c>
      <c r="E169" s="57" t="s">
        <v>341</v>
      </c>
      <c r="F169" s="58">
        <v>1.36</v>
      </c>
      <c r="G169" s="58" t="s">
        <v>181</v>
      </c>
    </row>
    <row r="170" spans="2:7" ht="15" thickBot="1" x14ac:dyDescent="0.35">
      <c r="B170" s="60">
        <v>22</v>
      </c>
      <c r="C170" s="61" t="s">
        <v>345</v>
      </c>
      <c r="D170" s="62" t="s">
        <v>322</v>
      </c>
      <c r="E170" s="62" t="s">
        <v>346</v>
      </c>
      <c r="F170" s="63">
        <v>1.5</v>
      </c>
      <c r="G170" s="59" t="s">
        <v>193</v>
      </c>
    </row>
    <row r="171" spans="2:7" ht="24.6" thickBot="1" x14ac:dyDescent="0.35">
      <c r="B171" s="60">
        <v>23</v>
      </c>
      <c r="C171" s="61" t="s">
        <v>348</v>
      </c>
      <c r="D171" s="62" t="s">
        <v>349</v>
      </c>
      <c r="E171" s="62" t="s">
        <v>350</v>
      </c>
      <c r="F171" s="63">
        <v>1.29</v>
      </c>
      <c r="G171" s="64" t="s">
        <v>181</v>
      </c>
    </row>
    <row r="172" spans="2:7" ht="15" thickBot="1" x14ac:dyDescent="0.35">
      <c r="B172" s="60">
        <v>24</v>
      </c>
      <c r="C172" s="61" t="s">
        <v>352</v>
      </c>
      <c r="D172" s="62" t="s">
        <v>353</v>
      </c>
      <c r="E172" s="62" t="s">
        <v>354</v>
      </c>
      <c r="F172" s="63">
        <v>1.43</v>
      </c>
      <c r="G172" s="64" t="s">
        <v>181</v>
      </c>
    </row>
    <row r="173" spans="2:7" ht="15" thickBot="1" x14ac:dyDescent="0.35">
      <c r="B173" s="60">
        <v>25</v>
      </c>
      <c r="C173" s="61" t="s">
        <v>352</v>
      </c>
      <c r="D173" s="62" t="s">
        <v>322</v>
      </c>
      <c r="E173" s="62" t="s">
        <v>354</v>
      </c>
      <c r="F173" s="63">
        <v>1.5</v>
      </c>
      <c r="G173" s="59" t="s">
        <v>193</v>
      </c>
    </row>
    <row r="174" spans="2:7" ht="15" thickBot="1" x14ac:dyDescent="0.35">
      <c r="B174" s="60">
        <v>26</v>
      </c>
      <c r="C174" s="61" t="s">
        <v>356</v>
      </c>
      <c r="D174" s="62" t="s">
        <v>322</v>
      </c>
      <c r="E174" s="62" t="s">
        <v>354</v>
      </c>
      <c r="F174" s="63">
        <v>1.5</v>
      </c>
      <c r="G174" s="59" t="s">
        <v>193</v>
      </c>
    </row>
    <row r="175" spans="2:7" ht="15" thickBot="1" x14ac:dyDescent="0.35">
      <c r="B175" s="60">
        <v>27</v>
      </c>
      <c r="C175" s="61" t="s">
        <v>356</v>
      </c>
      <c r="D175" s="62" t="s">
        <v>322</v>
      </c>
      <c r="E175" s="62" t="s">
        <v>354</v>
      </c>
      <c r="F175" s="63">
        <v>1.5</v>
      </c>
      <c r="G175" s="59" t="s">
        <v>193</v>
      </c>
    </row>
    <row r="176" spans="2:7" ht="15" thickBot="1" x14ac:dyDescent="0.35">
      <c r="B176" s="60">
        <v>28</v>
      </c>
      <c r="C176" s="61" t="s">
        <v>359</v>
      </c>
      <c r="D176" s="62" t="s">
        <v>322</v>
      </c>
      <c r="E176" s="62" t="s">
        <v>354</v>
      </c>
      <c r="F176" s="63">
        <v>1.43</v>
      </c>
      <c r="G176" s="64" t="s">
        <v>181</v>
      </c>
    </row>
    <row r="177" spans="2:7" ht="15" thickBot="1" x14ac:dyDescent="0.35">
      <c r="B177" s="60">
        <v>29</v>
      </c>
      <c r="C177" s="61" t="s">
        <v>361</v>
      </c>
      <c r="D177" s="62" t="s">
        <v>322</v>
      </c>
      <c r="E177" s="62" t="s">
        <v>354</v>
      </c>
      <c r="F177" s="63">
        <v>1.43</v>
      </c>
      <c r="G177" s="64" t="s">
        <v>181</v>
      </c>
    </row>
    <row r="178" spans="2:7" ht="15" thickBot="1" x14ac:dyDescent="0.35">
      <c r="B178" s="60">
        <v>30</v>
      </c>
      <c r="C178" s="61" t="s">
        <v>362</v>
      </c>
      <c r="D178" s="62" t="s">
        <v>363</v>
      </c>
      <c r="E178" s="62" t="s">
        <v>354</v>
      </c>
      <c r="F178" s="63">
        <v>1.36</v>
      </c>
      <c r="G178" s="64" t="s">
        <v>181</v>
      </c>
    </row>
    <row r="179" spans="2:7" ht="15" thickBot="1" x14ac:dyDescent="0.35">
      <c r="B179" s="60">
        <v>31</v>
      </c>
      <c r="C179" s="61" t="s">
        <v>365</v>
      </c>
      <c r="D179" s="62" t="s">
        <v>322</v>
      </c>
      <c r="E179" s="62" t="s">
        <v>354</v>
      </c>
      <c r="F179" s="63">
        <v>1.36</v>
      </c>
      <c r="G179" s="64" t="s">
        <v>181</v>
      </c>
    </row>
    <row r="180" spans="2:7" ht="15" thickBot="1" x14ac:dyDescent="0.35">
      <c r="B180" s="60">
        <v>32</v>
      </c>
      <c r="C180" s="61" t="s">
        <v>367</v>
      </c>
      <c r="D180" s="62" t="s">
        <v>330</v>
      </c>
      <c r="E180" s="62" t="s">
        <v>354</v>
      </c>
      <c r="F180" s="63">
        <v>1.43</v>
      </c>
      <c r="G180" s="64" t="s">
        <v>181</v>
      </c>
    </row>
    <row r="181" spans="2:7" ht="15" thickBot="1" x14ac:dyDescent="0.35">
      <c r="B181" s="60">
        <v>33</v>
      </c>
      <c r="C181" s="61" t="s">
        <v>359</v>
      </c>
      <c r="D181" s="62" t="s">
        <v>322</v>
      </c>
      <c r="E181" s="62" t="s">
        <v>354</v>
      </c>
      <c r="F181" s="63">
        <v>1.43</v>
      </c>
      <c r="G181" s="64" t="s">
        <v>181</v>
      </c>
    </row>
    <row r="182" spans="2:7" ht="15" thickBot="1" x14ac:dyDescent="0.35">
      <c r="B182" s="60">
        <v>34</v>
      </c>
      <c r="C182" s="61" t="s">
        <v>370</v>
      </c>
      <c r="D182" s="62" t="s">
        <v>322</v>
      </c>
      <c r="E182" s="62" t="s">
        <v>354</v>
      </c>
      <c r="F182" s="63">
        <v>1.43</v>
      </c>
      <c r="G182" s="64" t="s">
        <v>181</v>
      </c>
    </row>
    <row r="183" spans="2:7" ht="15" thickBot="1" x14ac:dyDescent="0.35">
      <c r="B183" s="60">
        <v>35</v>
      </c>
      <c r="C183" s="61" t="s">
        <v>372</v>
      </c>
      <c r="D183" s="62" t="s">
        <v>373</v>
      </c>
      <c r="E183" s="62" t="s">
        <v>354</v>
      </c>
      <c r="F183" s="63">
        <v>1.29</v>
      </c>
      <c r="G183" s="64" t="s">
        <v>181</v>
      </c>
    </row>
    <row r="184" spans="2:7" ht="15" thickBot="1" x14ac:dyDescent="0.35">
      <c r="B184" s="60">
        <v>36</v>
      </c>
      <c r="C184" s="61" t="s">
        <v>375</v>
      </c>
      <c r="D184" s="62" t="s">
        <v>322</v>
      </c>
      <c r="E184" s="62" t="s">
        <v>354</v>
      </c>
      <c r="F184" s="63">
        <v>1.57</v>
      </c>
      <c r="G184" s="59" t="s">
        <v>193</v>
      </c>
    </row>
    <row r="185" spans="2:7" ht="15" thickBot="1" x14ac:dyDescent="0.35">
      <c r="B185" s="60">
        <v>37</v>
      </c>
      <c r="C185" s="61" t="s">
        <v>377</v>
      </c>
      <c r="D185" s="62" t="s">
        <v>322</v>
      </c>
      <c r="E185" s="62" t="s">
        <v>354</v>
      </c>
      <c r="F185" s="63">
        <v>1.36</v>
      </c>
      <c r="G185" s="64" t="s">
        <v>181</v>
      </c>
    </row>
    <row r="186" spans="2:7" ht="15" thickBot="1" x14ac:dyDescent="0.35">
      <c r="B186" s="60">
        <v>38</v>
      </c>
      <c r="C186" s="61" t="s">
        <v>379</v>
      </c>
      <c r="D186" s="62" t="s">
        <v>322</v>
      </c>
      <c r="E186" s="62" t="s">
        <v>354</v>
      </c>
      <c r="F186" s="63">
        <v>1.36</v>
      </c>
      <c r="G186" s="64" t="s">
        <v>181</v>
      </c>
    </row>
    <row r="187" spans="2:7" ht="15" thickBot="1" x14ac:dyDescent="0.35">
      <c r="B187" s="60">
        <v>39</v>
      </c>
      <c r="C187" s="61" t="s">
        <v>381</v>
      </c>
      <c r="D187" s="62" t="s">
        <v>322</v>
      </c>
      <c r="E187" s="62" t="s">
        <v>354</v>
      </c>
      <c r="F187" s="63">
        <v>1.43</v>
      </c>
      <c r="G187" s="64" t="s">
        <v>181</v>
      </c>
    </row>
    <row r="188" spans="2:7" ht="15" thickBot="1" x14ac:dyDescent="0.35">
      <c r="B188" s="60">
        <v>40</v>
      </c>
      <c r="C188" s="61" t="s">
        <v>383</v>
      </c>
      <c r="D188" s="62" t="s">
        <v>322</v>
      </c>
      <c r="E188" s="62" t="s">
        <v>354</v>
      </c>
      <c r="F188" s="63">
        <v>1.36</v>
      </c>
      <c r="G188" s="64" t="s">
        <v>181</v>
      </c>
    </row>
    <row r="191" spans="2:7" x14ac:dyDescent="0.3">
      <c r="B191" s="21" t="s">
        <v>405</v>
      </c>
    </row>
    <row r="192" spans="2:7" ht="15" thickBot="1" x14ac:dyDescent="0.35"/>
    <row r="193" spans="2:11" ht="24.6" thickBot="1" x14ac:dyDescent="0.35">
      <c r="B193" s="65" t="s">
        <v>4</v>
      </c>
      <c r="C193" s="66" t="s">
        <v>298</v>
      </c>
      <c r="D193" s="67" t="s">
        <v>299</v>
      </c>
      <c r="E193" s="67"/>
      <c r="F193" s="67" t="s">
        <v>406</v>
      </c>
      <c r="G193" s="67" t="s">
        <v>300</v>
      </c>
      <c r="H193" s="68" t="s">
        <v>301</v>
      </c>
      <c r="I193" s="68" t="s">
        <v>302</v>
      </c>
      <c r="J193" s="68" t="s">
        <v>303</v>
      </c>
      <c r="K193" s="69" t="s">
        <v>304</v>
      </c>
    </row>
    <row r="194" spans="2:11" ht="15" thickBot="1" x14ac:dyDescent="0.35">
      <c r="B194" s="60">
        <v>1</v>
      </c>
      <c r="C194" s="56" t="s">
        <v>315</v>
      </c>
      <c r="D194" s="57" t="s">
        <v>316</v>
      </c>
      <c r="E194" s="70" t="s">
        <v>407</v>
      </c>
      <c r="F194" s="71" t="s">
        <v>408</v>
      </c>
      <c r="G194" s="57" t="s">
        <v>311</v>
      </c>
      <c r="H194" s="72" t="s">
        <v>312</v>
      </c>
      <c r="I194" s="73">
        <v>44537</v>
      </c>
      <c r="J194" s="72" t="s">
        <v>312</v>
      </c>
      <c r="K194" s="72" t="s">
        <v>317</v>
      </c>
    </row>
    <row r="195" spans="2:11" ht="15" thickBot="1" x14ac:dyDescent="0.35">
      <c r="B195" s="60">
        <v>2</v>
      </c>
      <c r="C195" s="56" t="s">
        <v>318</v>
      </c>
      <c r="D195" s="57" t="s">
        <v>316</v>
      </c>
      <c r="E195" s="74" t="s">
        <v>409</v>
      </c>
      <c r="F195" s="71" t="s">
        <v>410</v>
      </c>
      <c r="G195" s="57" t="s">
        <v>311</v>
      </c>
      <c r="H195" s="72" t="s">
        <v>312</v>
      </c>
      <c r="I195" s="73">
        <v>44537</v>
      </c>
      <c r="J195" s="72" t="s">
        <v>312</v>
      </c>
      <c r="K195" s="72" t="s">
        <v>319</v>
      </c>
    </row>
    <row r="196" spans="2:11" ht="15" thickBot="1" x14ac:dyDescent="0.35">
      <c r="B196" s="60">
        <v>3</v>
      </c>
      <c r="C196" s="56" t="s">
        <v>332</v>
      </c>
      <c r="D196" s="57" t="s">
        <v>310</v>
      </c>
      <c r="E196" s="70" t="s">
        <v>411</v>
      </c>
      <c r="F196" s="71" t="s">
        <v>412</v>
      </c>
      <c r="G196" s="57" t="s">
        <v>324</v>
      </c>
      <c r="H196" s="72" t="s">
        <v>312</v>
      </c>
      <c r="I196" s="73">
        <v>44699</v>
      </c>
      <c r="J196" s="72" t="s">
        <v>312</v>
      </c>
      <c r="K196" s="72" t="s">
        <v>312</v>
      </c>
    </row>
    <row r="197" spans="2:11" ht="15" thickBot="1" x14ac:dyDescent="0.35">
      <c r="B197" s="60">
        <v>4</v>
      </c>
      <c r="C197" s="56" t="s">
        <v>332</v>
      </c>
      <c r="D197" s="57" t="s">
        <v>310</v>
      </c>
      <c r="E197" s="74" t="s">
        <v>413</v>
      </c>
      <c r="F197" s="71" t="s">
        <v>414</v>
      </c>
      <c r="G197" s="57" t="s">
        <v>324</v>
      </c>
      <c r="H197" s="72" t="s">
        <v>312</v>
      </c>
      <c r="I197" s="73">
        <v>44699</v>
      </c>
      <c r="J197" s="72" t="s">
        <v>312</v>
      </c>
      <c r="K197" s="72" t="s">
        <v>312</v>
      </c>
    </row>
    <row r="198" spans="2:11" ht="15" thickBot="1" x14ac:dyDescent="0.35">
      <c r="B198" s="60">
        <v>5</v>
      </c>
      <c r="C198" s="56" t="s">
        <v>332</v>
      </c>
      <c r="D198" s="57" t="s">
        <v>310</v>
      </c>
      <c r="E198" s="70" t="s">
        <v>415</v>
      </c>
      <c r="F198" s="71" t="s">
        <v>416</v>
      </c>
      <c r="G198" s="57" t="s">
        <v>324</v>
      </c>
      <c r="H198" s="72" t="s">
        <v>312</v>
      </c>
      <c r="I198" s="73">
        <v>44699</v>
      </c>
      <c r="J198" s="72" t="s">
        <v>312</v>
      </c>
      <c r="K198" s="72" t="s">
        <v>312</v>
      </c>
    </row>
    <row r="199" spans="2:11" ht="15" thickBot="1" x14ac:dyDescent="0.35">
      <c r="B199" s="60">
        <v>6</v>
      </c>
      <c r="C199" s="56" t="s">
        <v>345</v>
      </c>
      <c r="D199" s="57" t="s">
        <v>322</v>
      </c>
      <c r="E199" s="74" t="s">
        <v>417</v>
      </c>
      <c r="F199" s="71" t="s">
        <v>418</v>
      </c>
      <c r="G199" s="57" t="s">
        <v>346</v>
      </c>
      <c r="H199" s="72" t="s">
        <v>312</v>
      </c>
      <c r="I199" s="73">
        <v>44872</v>
      </c>
      <c r="J199" s="72" t="s">
        <v>312</v>
      </c>
      <c r="K199" s="72" t="s">
        <v>347</v>
      </c>
    </row>
    <row r="200" spans="2:11" ht="15" thickBot="1" x14ac:dyDescent="0.35">
      <c r="B200" s="60">
        <v>7</v>
      </c>
      <c r="C200" s="56" t="s">
        <v>352</v>
      </c>
      <c r="D200" s="57" t="s">
        <v>322</v>
      </c>
      <c r="E200" s="70" t="s">
        <v>419</v>
      </c>
      <c r="F200" s="71" t="s">
        <v>420</v>
      </c>
      <c r="G200" s="57" t="s">
        <v>354</v>
      </c>
      <c r="H200" s="72" t="s">
        <v>312</v>
      </c>
      <c r="I200" s="73">
        <v>44865</v>
      </c>
      <c r="J200" s="72" t="s">
        <v>312</v>
      </c>
      <c r="K200" s="72" t="s">
        <v>355</v>
      </c>
    </row>
    <row r="201" spans="2:11" ht="15" thickBot="1" x14ac:dyDescent="0.35">
      <c r="B201" s="60">
        <v>8</v>
      </c>
      <c r="C201" s="56" t="s">
        <v>356</v>
      </c>
      <c r="D201" s="57" t="s">
        <v>322</v>
      </c>
      <c r="E201" s="74" t="s">
        <v>421</v>
      </c>
      <c r="F201" s="75" t="s">
        <v>422</v>
      </c>
      <c r="G201" s="57" t="s">
        <v>354</v>
      </c>
      <c r="H201" s="72" t="s">
        <v>312</v>
      </c>
      <c r="I201" s="73">
        <v>44865</v>
      </c>
      <c r="J201" s="72" t="s">
        <v>312</v>
      </c>
      <c r="K201" s="72" t="s">
        <v>357</v>
      </c>
    </row>
    <row r="202" spans="2:11" ht="15" thickBot="1" x14ac:dyDescent="0.35">
      <c r="B202" s="60">
        <v>9</v>
      </c>
      <c r="C202" s="56" t="s">
        <v>356</v>
      </c>
      <c r="D202" s="57" t="s">
        <v>322</v>
      </c>
      <c r="E202" s="70" t="s">
        <v>423</v>
      </c>
      <c r="F202" s="75" t="s">
        <v>424</v>
      </c>
      <c r="G202" s="57" t="s">
        <v>354</v>
      </c>
      <c r="H202" s="72" t="s">
        <v>312</v>
      </c>
      <c r="I202" s="73">
        <v>44865</v>
      </c>
      <c r="J202" s="72" t="s">
        <v>312</v>
      </c>
      <c r="K202" s="72" t="s">
        <v>358</v>
      </c>
    </row>
    <row r="203" spans="2:11" ht="15" thickBot="1" x14ac:dyDescent="0.35">
      <c r="B203" s="60">
        <v>10</v>
      </c>
      <c r="C203" s="56" t="s">
        <v>375</v>
      </c>
      <c r="D203" s="57" t="s">
        <v>322</v>
      </c>
      <c r="E203" s="74" t="s">
        <v>425</v>
      </c>
      <c r="F203" s="75" t="s">
        <v>426</v>
      </c>
      <c r="G203" s="57" t="s">
        <v>354</v>
      </c>
      <c r="H203" s="72" t="s">
        <v>312</v>
      </c>
      <c r="I203" s="73">
        <v>44509</v>
      </c>
      <c r="J203" s="72" t="s">
        <v>312</v>
      </c>
      <c r="K203" s="72" t="s">
        <v>376</v>
      </c>
    </row>
  </sheetData>
  <mergeCells count="3">
    <mergeCell ref="J7:M7"/>
    <mergeCell ref="J53:N53"/>
    <mergeCell ref="J100:N100"/>
  </mergeCells>
  <hyperlinks>
    <hyperlink ref="F201" r:id="rId1" xr:uid="{00000000-0004-0000-0600-000000000000}"/>
    <hyperlink ref="F202" r:id="rId2" xr:uid="{00000000-0004-0000-0600-000001000000}"/>
    <hyperlink ref="F203" r:id="rId3" xr:uid="{00000000-0004-0000-0600-000002000000}"/>
  </hyperlinks>
  <pageMargins left="0.70000000000000007" right="0.70000000000000007" top="0.75" bottom="0.75" header="0.30000000000000004" footer="0.30000000000000004"/>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356D5-98F0-475C-8920-6BB0C0D2C0FF}">
  <dimension ref="B2:O315"/>
  <sheetViews>
    <sheetView showGridLines="0" topLeftCell="A20" zoomScale="70" zoomScaleNormal="70" workbookViewId="0">
      <selection activeCell="R55" sqref="R55:R57"/>
    </sheetView>
  </sheetViews>
  <sheetFormatPr baseColWidth="10" defaultColWidth="11.44140625" defaultRowHeight="14.4" x14ac:dyDescent="0.3"/>
  <cols>
    <col min="1" max="1" width="3.33203125" customWidth="1"/>
    <col min="5" max="5" width="37.33203125" customWidth="1"/>
    <col min="8" max="8" width="26.44140625" customWidth="1"/>
    <col min="14" max="14" width="14.33203125" bestFit="1" customWidth="1"/>
    <col min="15" max="15" width="16.33203125" bestFit="1" customWidth="1"/>
  </cols>
  <sheetData>
    <row r="2" spans="2:15" x14ac:dyDescent="0.3">
      <c r="B2" s="318" t="s">
        <v>2707</v>
      </c>
    </row>
    <row r="4" spans="2:15" ht="48" x14ac:dyDescent="0.3">
      <c r="B4" s="535" t="s">
        <v>2292</v>
      </c>
      <c r="C4" s="535" t="s">
        <v>2231</v>
      </c>
      <c r="D4" s="535" t="s">
        <v>2293</v>
      </c>
      <c r="E4" s="535" t="s">
        <v>2294</v>
      </c>
      <c r="F4" s="535" t="s">
        <v>2295</v>
      </c>
      <c r="G4" s="535" t="s">
        <v>2296</v>
      </c>
      <c r="H4" s="535" t="s">
        <v>2297</v>
      </c>
      <c r="I4" s="535" t="s">
        <v>2298</v>
      </c>
      <c r="J4" s="528" t="s">
        <v>2299</v>
      </c>
      <c r="K4" s="535" t="s">
        <v>2300</v>
      </c>
      <c r="L4" s="528" t="s">
        <v>2301</v>
      </c>
      <c r="M4" s="535" t="s">
        <v>2302</v>
      </c>
      <c r="N4" s="528" t="s">
        <v>2303</v>
      </c>
      <c r="O4" s="528" t="s">
        <v>2304</v>
      </c>
    </row>
    <row r="5" spans="2:15" x14ac:dyDescent="0.3">
      <c r="B5" s="536" t="s">
        <v>456</v>
      </c>
      <c r="C5" s="536" t="s">
        <v>2233</v>
      </c>
      <c r="D5" s="536" t="s">
        <v>2238</v>
      </c>
      <c r="E5" s="537" t="s">
        <v>1432</v>
      </c>
      <c r="F5" s="536" t="s">
        <v>193</v>
      </c>
      <c r="G5" s="538" t="s">
        <v>193</v>
      </c>
      <c r="H5" s="536" t="s">
        <v>1439</v>
      </c>
      <c r="I5" s="539">
        <v>0</v>
      </c>
      <c r="J5" s="539">
        <v>0</v>
      </c>
      <c r="K5" s="540" t="s">
        <v>193</v>
      </c>
      <c r="L5" s="541">
        <v>544423.18994999991</v>
      </c>
      <c r="M5" s="539" t="s">
        <v>2305</v>
      </c>
      <c r="N5" s="539">
        <v>37.715188695381208</v>
      </c>
      <c r="O5" s="539">
        <v>20.901757574980266</v>
      </c>
    </row>
    <row r="6" spans="2:15" x14ac:dyDescent="0.3">
      <c r="B6" s="536" t="s">
        <v>456</v>
      </c>
      <c r="C6" s="536" t="s">
        <v>2233</v>
      </c>
      <c r="D6" s="536" t="s">
        <v>2238</v>
      </c>
      <c r="E6" s="536" t="s">
        <v>1433</v>
      </c>
      <c r="F6" s="536" t="s">
        <v>193</v>
      </c>
      <c r="G6" s="538" t="s">
        <v>193</v>
      </c>
      <c r="H6" s="536" t="s">
        <v>1439</v>
      </c>
      <c r="I6" s="539">
        <v>0</v>
      </c>
      <c r="J6" s="539">
        <v>0</v>
      </c>
      <c r="K6" s="540" t="s">
        <v>193</v>
      </c>
      <c r="L6" s="541">
        <v>17386.100889566209</v>
      </c>
      <c r="M6" s="539" t="s">
        <v>2305</v>
      </c>
      <c r="N6" s="539">
        <v>1.2044308321751436</v>
      </c>
      <c r="O6" s="539">
        <v>0.66749556719146452</v>
      </c>
    </row>
    <row r="7" spans="2:15" x14ac:dyDescent="0.3">
      <c r="B7" s="536" t="s">
        <v>456</v>
      </c>
      <c r="C7" s="536" t="s">
        <v>2233</v>
      </c>
      <c r="D7" s="536" t="s">
        <v>2238</v>
      </c>
      <c r="E7" s="536" t="s">
        <v>1434</v>
      </c>
      <c r="F7" s="536" t="s">
        <v>193</v>
      </c>
      <c r="G7" s="538" t="s">
        <v>193</v>
      </c>
      <c r="H7" s="536" t="s">
        <v>1439</v>
      </c>
      <c r="I7" s="539">
        <v>0</v>
      </c>
      <c r="J7" s="539">
        <v>0</v>
      </c>
      <c r="K7" s="540" t="s">
        <v>193</v>
      </c>
      <c r="L7" s="541">
        <v>362789.65467661124</v>
      </c>
      <c r="M7" s="539" t="s">
        <v>2305</v>
      </c>
      <c r="N7" s="539">
        <v>25.132434722549576</v>
      </c>
      <c r="O7" s="539">
        <v>13.928395323236977</v>
      </c>
    </row>
    <row r="8" spans="2:15" x14ac:dyDescent="0.3">
      <c r="B8" s="536" t="s">
        <v>456</v>
      </c>
      <c r="C8" s="536" t="s">
        <v>2233</v>
      </c>
      <c r="D8" s="536" t="s">
        <v>2238</v>
      </c>
      <c r="E8" s="536" t="s">
        <v>1435</v>
      </c>
      <c r="F8" s="536" t="s">
        <v>193</v>
      </c>
      <c r="G8" s="538" t="s">
        <v>193</v>
      </c>
      <c r="H8" s="536" t="s">
        <v>1439</v>
      </c>
      <c r="I8" s="539">
        <v>0</v>
      </c>
      <c r="J8" s="539">
        <v>0</v>
      </c>
      <c r="K8" s="540" t="s">
        <v>193</v>
      </c>
      <c r="L8" s="541">
        <v>88660.000790222388</v>
      </c>
      <c r="M8" s="539" t="s">
        <v>2305</v>
      </c>
      <c r="N8" s="539">
        <v>6.1419658847430485</v>
      </c>
      <c r="O8" s="539">
        <v>3.4038774933245977</v>
      </c>
    </row>
    <row r="9" spans="2:15" x14ac:dyDescent="0.3">
      <c r="B9" s="536" t="s">
        <v>456</v>
      </c>
      <c r="C9" s="536" t="s">
        <v>2233</v>
      </c>
      <c r="D9" s="536" t="s">
        <v>2238</v>
      </c>
      <c r="E9" s="537" t="s">
        <v>1432</v>
      </c>
      <c r="F9" s="536" t="s">
        <v>193</v>
      </c>
      <c r="G9" s="538" t="s">
        <v>193</v>
      </c>
      <c r="H9" s="536" t="s">
        <v>1441</v>
      </c>
      <c r="I9" s="539">
        <v>0</v>
      </c>
      <c r="J9" s="539">
        <v>0</v>
      </c>
      <c r="K9" s="540" t="s">
        <v>193</v>
      </c>
      <c r="L9" s="541">
        <v>742043.96074799984</v>
      </c>
      <c r="M9" s="539" t="s">
        <v>2305</v>
      </c>
      <c r="N9" s="539">
        <v>51.405466402798048</v>
      </c>
      <c r="O9" s="539">
        <v>28.488909480430678</v>
      </c>
    </row>
    <row r="10" spans="2:15" x14ac:dyDescent="0.3">
      <c r="B10" s="536" t="s">
        <v>456</v>
      </c>
      <c r="C10" s="536" t="s">
        <v>2233</v>
      </c>
      <c r="D10" s="536" t="s">
        <v>2238</v>
      </c>
      <c r="E10" s="536" t="s">
        <v>1433</v>
      </c>
      <c r="F10" s="536" t="s">
        <v>193</v>
      </c>
      <c r="G10" s="538" t="s">
        <v>193</v>
      </c>
      <c r="H10" s="536" t="s">
        <v>1441</v>
      </c>
      <c r="I10" s="539">
        <v>0</v>
      </c>
      <c r="J10" s="539">
        <v>0</v>
      </c>
      <c r="K10" s="540" t="s">
        <v>193</v>
      </c>
      <c r="L10" s="541">
        <v>1687330.2560420828</v>
      </c>
      <c r="M10" s="539" t="s">
        <v>2305</v>
      </c>
      <c r="N10" s="539">
        <v>116.89064715244328</v>
      </c>
      <c r="O10" s="539">
        <v>64.780796651884074</v>
      </c>
    </row>
    <row r="11" spans="2:15" x14ac:dyDescent="0.3">
      <c r="B11" s="536" t="s">
        <v>456</v>
      </c>
      <c r="C11" s="536" t="s">
        <v>2233</v>
      </c>
      <c r="D11" s="536" t="s">
        <v>2238</v>
      </c>
      <c r="E11" s="536" t="s">
        <v>1435</v>
      </c>
      <c r="F11" s="536" t="s">
        <v>193</v>
      </c>
      <c r="G11" s="538" t="s">
        <v>193</v>
      </c>
      <c r="H11" s="536" t="s">
        <v>1441</v>
      </c>
      <c r="I11" s="539">
        <v>0</v>
      </c>
      <c r="J11" s="539">
        <v>0</v>
      </c>
      <c r="K11" s="540" t="s">
        <v>193</v>
      </c>
      <c r="L11" s="541">
        <v>865500.9459535263</v>
      </c>
      <c r="M11" s="539" t="s">
        <v>2305</v>
      </c>
      <c r="N11" s="539">
        <v>59.958010781403495</v>
      </c>
      <c r="O11" s="539">
        <v>33.228729575053819</v>
      </c>
    </row>
    <row r="12" spans="2:15" x14ac:dyDescent="0.3">
      <c r="B12" s="536" t="s">
        <v>1443</v>
      </c>
      <c r="C12" s="536" t="s">
        <v>2233</v>
      </c>
      <c r="D12" s="536" t="s">
        <v>2238</v>
      </c>
      <c r="E12" s="537" t="s">
        <v>1432</v>
      </c>
      <c r="F12" s="536" t="s">
        <v>193</v>
      </c>
      <c r="G12" s="538" t="s">
        <v>193</v>
      </c>
      <c r="H12" s="536" t="s">
        <v>1445</v>
      </c>
      <c r="I12" s="539">
        <v>0</v>
      </c>
      <c r="J12" s="539">
        <v>0</v>
      </c>
      <c r="K12" s="540" t="s">
        <v>193</v>
      </c>
      <c r="L12" s="541">
        <v>777428.22585000005</v>
      </c>
      <c r="M12" s="539" t="s">
        <v>2305</v>
      </c>
      <c r="N12" s="539">
        <v>53.856729059871661</v>
      </c>
      <c r="O12" s="539">
        <v>29.847399244980878</v>
      </c>
    </row>
    <row r="13" spans="2:15" x14ac:dyDescent="0.3">
      <c r="B13" s="536" t="s">
        <v>1443</v>
      </c>
      <c r="C13" s="536" t="s">
        <v>2233</v>
      </c>
      <c r="D13" s="536" t="s">
        <v>2238</v>
      </c>
      <c r="E13" s="536" t="s">
        <v>1434</v>
      </c>
      <c r="F13" s="536" t="s">
        <v>193</v>
      </c>
      <c r="G13" s="538" t="s">
        <v>193</v>
      </c>
      <c r="H13" s="536" t="s">
        <v>1445</v>
      </c>
      <c r="I13" s="539">
        <v>0</v>
      </c>
      <c r="J13" s="539">
        <v>0</v>
      </c>
      <c r="K13" s="540" t="s">
        <v>193</v>
      </c>
      <c r="L13" s="541">
        <v>928643.70365517517</v>
      </c>
      <c r="M13" s="539" t="s">
        <v>2305</v>
      </c>
      <c r="N13" s="539">
        <v>64.332256892564061</v>
      </c>
      <c r="O13" s="539">
        <v>35.652936769859011</v>
      </c>
    </row>
    <row r="14" spans="2:15" x14ac:dyDescent="0.3">
      <c r="B14" s="536" t="s">
        <v>1443</v>
      </c>
      <c r="C14" s="536" t="s">
        <v>2233</v>
      </c>
      <c r="D14" s="536" t="s">
        <v>2238</v>
      </c>
      <c r="E14" s="536" t="s">
        <v>1435</v>
      </c>
      <c r="F14" s="536" t="s">
        <v>193</v>
      </c>
      <c r="G14" s="538" t="s">
        <v>193</v>
      </c>
      <c r="H14" s="536" t="s">
        <v>1445</v>
      </c>
      <c r="I14" s="539">
        <v>0</v>
      </c>
      <c r="J14" s="539">
        <v>0</v>
      </c>
      <c r="K14" s="540" t="s">
        <v>193</v>
      </c>
      <c r="L14" s="541">
        <v>856124.84889016033</v>
      </c>
      <c r="M14" s="539" t="s">
        <v>2305</v>
      </c>
      <c r="N14" s="539">
        <v>59.30847696929029</v>
      </c>
      <c r="O14" s="539">
        <v>32.868757936380682</v>
      </c>
    </row>
    <row r="15" spans="2:15" x14ac:dyDescent="0.3">
      <c r="B15" s="536" t="s">
        <v>1443</v>
      </c>
      <c r="C15" s="536" t="s">
        <v>2233</v>
      </c>
      <c r="D15" s="536" t="s">
        <v>2238</v>
      </c>
      <c r="E15" s="537" t="s">
        <v>1432</v>
      </c>
      <c r="F15" s="536" t="s">
        <v>193</v>
      </c>
      <c r="G15" s="538" t="s">
        <v>193</v>
      </c>
      <c r="H15" s="536" t="s">
        <v>1413</v>
      </c>
      <c r="I15" s="539">
        <v>0</v>
      </c>
      <c r="J15" s="539">
        <v>0</v>
      </c>
      <c r="K15" s="540" t="s">
        <v>193</v>
      </c>
      <c r="L15" s="541">
        <v>224318.75400000004</v>
      </c>
      <c r="M15" s="539" t="s">
        <v>2305</v>
      </c>
      <c r="N15" s="539">
        <v>15.539793842726999</v>
      </c>
      <c r="O15" s="539">
        <v>8.6121537476393026</v>
      </c>
    </row>
    <row r="16" spans="2:15" x14ac:dyDescent="0.3">
      <c r="B16" s="536" t="s">
        <v>1443</v>
      </c>
      <c r="C16" s="536" t="s">
        <v>2233</v>
      </c>
      <c r="D16" s="536" t="s">
        <v>2238</v>
      </c>
      <c r="E16" s="536" t="s">
        <v>1434</v>
      </c>
      <c r="F16" s="536" t="s">
        <v>193</v>
      </c>
      <c r="G16" s="538" t="s">
        <v>193</v>
      </c>
      <c r="H16" s="536" t="s">
        <v>1413</v>
      </c>
      <c r="I16" s="539">
        <v>0</v>
      </c>
      <c r="J16" s="539">
        <v>0</v>
      </c>
      <c r="K16" s="540" t="s">
        <v>193</v>
      </c>
      <c r="L16" s="541">
        <v>173513.87007084955</v>
      </c>
      <c r="M16" s="539" t="s">
        <v>2305</v>
      </c>
      <c r="N16" s="539">
        <v>12.020260106093135</v>
      </c>
      <c r="O16" s="539">
        <v>6.6616281507968163</v>
      </c>
    </row>
    <row r="17" spans="2:15" x14ac:dyDescent="0.3">
      <c r="B17" s="536" t="s">
        <v>1443</v>
      </c>
      <c r="C17" s="536" t="s">
        <v>2233</v>
      </c>
      <c r="D17" s="536" t="s">
        <v>2238</v>
      </c>
      <c r="E17" s="536" t="s">
        <v>1435</v>
      </c>
      <c r="F17" s="536" t="s">
        <v>193</v>
      </c>
      <c r="G17" s="538" t="s">
        <v>193</v>
      </c>
      <c r="H17" s="536" t="s">
        <v>1413</v>
      </c>
      <c r="I17" s="539">
        <v>0</v>
      </c>
      <c r="J17" s="539">
        <v>0</v>
      </c>
      <c r="K17" s="540" t="s">
        <v>193</v>
      </c>
      <c r="L17" s="541">
        <v>261673.70740826425</v>
      </c>
      <c r="M17" s="539" t="s">
        <v>2305</v>
      </c>
      <c r="N17" s="539">
        <v>18.127576917561203</v>
      </c>
      <c r="O17" s="539">
        <v>10.04630312771242</v>
      </c>
    </row>
    <row r="18" spans="2:15" x14ac:dyDescent="0.3">
      <c r="B18" s="536" t="s">
        <v>1443</v>
      </c>
      <c r="C18" s="536" t="s">
        <v>2233</v>
      </c>
      <c r="D18" s="536" t="s">
        <v>2238</v>
      </c>
      <c r="E18" s="537" t="s">
        <v>1432</v>
      </c>
      <c r="F18" s="536" t="s">
        <v>193</v>
      </c>
      <c r="G18" s="538" t="s">
        <v>193</v>
      </c>
      <c r="H18" s="536" t="s">
        <v>1447</v>
      </c>
      <c r="I18" s="539">
        <v>0</v>
      </c>
      <c r="J18" s="539">
        <v>0</v>
      </c>
      <c r="K18" s="540" t="s">
        <v>193</v>
      </c>
      <c r="L18" s="541">
        <v>133563.77839799997</v>
      </c>
      <c r="M18" s="539" t="s">
        <v>2305</v>
      </c>
      <c r="N18" s="539">
        <v>9.2526975304106429</v>
      </c>
      <c r="O18" s="539">
        <v>5.1278449713535794</v>
      </c>
    </row>
    <row r="19" spans="2:15" x14ac:dyDescent="0.3">
      <c r="B19" s="536" t="s">
        <v>1443</v>
      </c>
      <c r="C19" s="536" t="s">
        <v>2233</v>
      </c>
      <c r="D19" s="536" t="s">
        <v>2238</v>
      </c>
      <c r="E19" s="536" t="s">
        <v>1435</v>
      </c>
      <c r="F19" s="536" t="s">
        <v>193</v>
      </c>
      <c r="G19" s="538" t="s">
        <v>193</v>
      </c>
      <c r="H19" s="536" t="s">
        <v>1447</v>
      </c>
      <c r="I19" s="539">
        <v>0</v>
      </c>
      <c r="J19" s="539">
        <v>0</v>
      </c>
      <c r="K19" s="540" t="s">
        <v>193</v>
      </c>
      <c r="L19" s="541">
        <v>155824.408131</v>
      </c>
      <c r="M19" s="539" t="s">
        <v>2305</v>
      </c>
      <c r="N19" s="539">
        <v>10.794813785479088</v>
      </c>
      <c r="O19" s="539">
        <v>5.9824857999125109</v>
      </c>
    </row>
    <row r="20" spans="2:15" x14ac:dyDescent="0.3">
      <c r="B20" s="536" t="s">
        <v>1443</v>
      </c>
      <c r="C20" s="536" t="s">
        <v>2233</v>
      </c>
      <c r="D20" s="536" t="s">
        <v>2238</v>
      </c>
      <c r="E20" s="537" t="s">
        <v>1432</v>
      </c>
      <c r="F20" s="536" t="s">
        <v>193</v>
      </c>
      <c r="G20" s="538" t="s">
        <v>193</v>
      </c>
      <c r="H20" s="536" t="s">
        <v>2306</v>
      </c>
      <c r="I20" s="539">
        <v>0</v>
      </c>
      <c r="J20" s="539">
        <v>0</v>
      </c>
      <c r="K20" s="540" t="s">
        <v>193</v>
      </c>
      <c r="L20" s="541">
        <v>639809.31689999998</v>
      </c>
      <c r="M20" s="539" t="s">
        <v>2305</v>
      </c>
      <c r="N20" s="539">
        <v>44.323110332905934</v>
      </c>
      <c r="O20" s="539">
        <v>24.56386774649647</v>
      </c>
    </row>
    <row r="21" spans="2:15" x14ac:dyDescent="0.3">
      <c r="B21" s="536" t="s">
        <v>1443</v>
      </c>
      <c r="C21" s="536" t="s">
        <v>2233</v>
      </c>
      <c r="D21" s="536" t="s">
        <v>2238</v>
      </c>
      <c r="E21" s="536" t="s">
        <v>1433</v>
      </c>
      <c r="F21" s="536" t="s">
        <v>193</v>
      </c>
      <c r="G21" s="538" t="s">
        <v>193</v>
      </c>
      <c r="H21" s="536" t="s">
        <v>2306</v>
      </c>
      <c r="I21" s="539">
        <v>0</v>
      </c>
      <c r="J21" s="539">
        <v>0</v>
      </c>
      <c r="K21" s="540" t="s">
        <v>193</v>
      </c>
      <c r="L21" s="541">
        <v>592984.11534708808</v>
      </c>
      <c r="M21" s="539" t="s">
        <v>2305</v>
      </c>
      <c r="N21" s="539">
        <v>41.079271082727189</v>
      </c>
      <c r="O21" s="539">
        <v>22.766132034047409</v>
      </c>
    </row>
    <row r="22" spans="2:15" x14ac:dyDescent="0.3">
      <c r="B22" s="536" t="s">
        <v>1443</v>
      </c>
      <c r="C22" s="536" t="s">
        <v>2233</v>
      </c>
      <c r="D22" s="536" t="s">
        <v>2238</v>
      </c>
      <c r="E22" s="536" t="s">
        <v>1434</v>
      </c>
      <c r="F22" s="536" t="s">
        <v>193</v>
      </c>
      <c r="G22" s="538" t="s">
        <v>193</v>
      </c>
      <c r="H22" s="536" t="s">
        <v>2306</v>
      </c>
      <c r="I22" s="539">
        <v>0</v>
      </c>
      <c r="J22" s="539">
        <v>0</v>
      </c>
      <c r="K22" s="540" t="s">
        <v>193</v>
      </c>
      <c r="L22" s="541">
        <v>222097.01426606768</v>
      </c>
      <c r="M22" s="539" t="s">
        <v>2305</v>
      </c>
      <c r="N22" s="539">
        <v>15.385881711788967</v>
      </c>
      <c r="O22" s="539">
        <v>8.5268556446734465</v>
      </c>
    </row>
    <row r="23" spans="2:15" x14ac:dyDescent="0.3">
      <c r="B23" s="536" t="s">
        <v>1443</v>
      </c>
      <c r="C23" s="536" t="s">
        <v>2233</v>
      </c>
      <c r="D23" s="536" t="s">
        <v>2238</v>
      </c>
      <c r="E23" s="536" t="s">
        <v>1435</v>
      </c>
      <c r="F23" s="536" t="s">
        <v>193</v>
      </c>
      <c r="G23" s="538" t="s">
        <v>193</v>
      </c>
      <c r="H23" s="536" t="s">
        <v>2306</v>
      </c>
      <c r="I23" s="539">
        <v>0</v>
      </c>
      <c r="J23" s="539">
        <v>0</v>
      </c>
      <c r="K23" s="540" t="s">
        <v>193</v>
      </c>
      <c r="L23" s="541">
        <v>561466.98346757505</v>
      </c>
      <c r="M23" s="539" t="s">
        <v>2305</v>
      </c>
      <c r="N23" s="539">
        <v>38.895906013207984</v>
      </c>
      <c r="O23" s="539">
        <v>21.556111112519869</v>
      </c>
    </row>
    <row r="24" spans="2:15" x14ac:dyDescent="0.3">
      <c r="B24" s="536" t="s">
        <v>1443</v>
      </c>
      <c r="C24" s="536" t="s">
        <v>2233</v>
      </c>
      <c r="D24" s="536" t="s">
        <v>2238</v>
      </c>
      <c r="E24" s="537" t="s">
        <v>1432</v>
      </c>
      <c r="F24" s="536" t="s">
        <v>193</v>
      </c>
      <c r="G24" s="538" t="s">
        <v>193</v>
      </c>
      <c r="H24" s="536" t="s">
        <v>1453</v>
      </c>
      <c r="I24" s="539">
        <v>0</v>
      </c>
      <c r="J24" s="539">
        <v>0</v>
      </c>
      <c r="K24" s="540" t="s">
        <v>193</v>
      </c>
      <c r="L24" s="541">
        <v>491903.85</v>
      </c>
      <c r="M24" s="539" t="s">
        <v>2305</v>
      </c>
      <c r="N24" s="539">
        <v>37.857789992543616</v>
      </c>
      <c r="O24" s="539">
        <v>20.980787213867671</v>
      </c>
    </row>
    <row r="25" spans="2:15" x14ac:dyDescent="0.3">
      <c r="B25" s="536" t="s">
        <v>1443</v>
      </c>
      <c r="C25" s="536" t="s">
        <v>2233</v>
      </c>
      <c r="D25" s="536" t="s">
        <v>2238</v>
      </c>
      <c r="E25" s="536" t="s">
        <v>1435</v>
      </c>
      <c r="F25" s="536" t="s">
        <v>193</v>
      </c>
      <c r="G25" s="538" t="s">
        <v>193</v>
      </c>
      <c r="H25" s="536" t="s">
        <v>1453</v>
      </c>
      <c r="I25" s="539">
        <v>0</v>
      </c>
      <c r="J25" s="539">
        <v>0</v>
      </c>
      <c r="K25" s="540" t="s">
        <v>193</v>
      </c>
      <c r="L25" s="541">
        <v>245951.9250000001</v>
      </c>
      <c r="M25" s="539" t="s">
        <v>2305</v>
      </c>
      <c r="N25" s="539">
        <v>18.928894996271815</v>
      </c>
      <c r="O25" s="539">
        <v>10.490393606933841</v>
      </c>
    </row>
    <row r="26" spans="2:15" x14ac:dyDescent="0.3">
      <c r="B26" s="536" t="s">
        <v>488</v>
      </c>
      <c r="C26" s="536" t="s">
        <v>2233</v>
      </c>
      <c r="D26" s="536" t="s">
        <v>2238</v>
      </c>
      <c r="E26" s="537" t="s">
        <v>1432</v>
      </c>
      <c r="F26" s="536" t="s">
        <v>193</v>
      </c>
      <c r="G26" s="538" t="s">
        <v>193</v>
      </c>
      <c r="H26" s="536" t="s">
        <v>1457</v>
      </c>
      <c r="I26" s="539">
        <v>0</v>
      </c>
      <c r="J26" s="539">
        <v>0</v>
      </c>
      <c r="K26" s="540" t="s">
        <v>193</v>
      </c>
      <c r="L26" s="541">
        <v>158361.78208199999</v>
      </c>
      <c r="M26" s="539" t="s">
        <v>2305</v>
      </c>
      <c r="N26" s="539">
        <v>10.970591634621586</v>
      </c>
      <c r="O26" s="539">
        <v>6.0799018839072838</v>
      </c>
    </row>
    <row r="27" spans="2:15" x14ac:dyDescent="0.3">
      <c r="B27" s="536" t="s">
        <v>488</v>
      </c>
      <c r="C27" s="536" t="s">
        <v>2233</v>
      </c>
      <c r="D27" s="536" t="s">
        <v>2238</v>
      </c>
      <c r="E27" s="536" t="s">
        <v>1433</v>
      </c>
      <c r="F27" s="536" t="s">
        <v>193</v>
      </c>
      <c r="G27" s="538" t="s">
        <v>193</v>
      </c>
      <c r="H27" s="536" t="s">
        <v>1457</v>
      </c>
      <c r="I27" s="539">
        <v>0</v>
      </c>
      <c r="J27" s="539">
        <v>0</v>
      </c>
      <c r="K27" s="540" t="s">
        <v>193</v>
      </c>
      <c r="L27" s="541">
        <v>362229.78621701943</v>
      </c>
      <c r="M27" s="539" t="s">
        <v>2305</v>
      </c>
      <c r="N27" s="539">
        <v>25.093649555077121</v>
      </c>
      <c r="O27" s="539">
        <v>13.906900583423742</v>
      </c>
    </row>
    <row r="28" spans="2:15" x14ac:dyDescent="0.3">
      <c r="B28" s="536" t="s">
        <v>488</v>
      </c>
      <c r="C28" s="536" t="s">
        <v>2233</v>
      </c>
      <c r="D28" s="536" t="s">
        <v>2238</v>
      </c>
      <c r="E28" s="536" t="s">
        <v>1435</v>
      </c>
      <c r="F28" s="536" t="s">
        <v>193</v>
      </c>
      <c r="G28" s="538" t="s">
        <v>193</v>
      </c>
      <c r="H28" s="536" t="s">
        <v>1457</v>
      </c>
      <c r="I28" s="539">
        <v>0</v>
      </c>
      <c r="J28" s="539">
        <v>0</v>
      </c>
      <c r="K28" s="540" t="s">
        <v>193</v>
      </c>
      <c r="L28" s="541">
        <v>70913.787041761883</v>
      </c>
      <c r="M28" s="539" t="s">
        <v>2305</v>
      </c>
      <c r="N28" s="539">
        <v>4.9125880542115734</v>
      </c>
      <c r="O28" s="539">
        <v>2.7225562996440544</v>
      </c>
    </row>
    <row r="29" spans="2:15" x14ac:dyDescent="0.3">
      <c r="B29" s="536" t="s">
        <v>488</v>
      </c>
      <c r="C29" s="536" t="s">
        <v>2233</v>
      </c>
      <c r="D29" s="536" t="s">
        <v>2238</v>
      </c>
      <c r="E29" s="536" t="s">
        <v>1437</v>
      </c>
      <c r="F29" s="536" t="s">
        <v>193</v>
      </c>
      <c r="G29" s="538" t="s">
        <v>193</v>
      </c>
      <c r="H29" s="536" t="s">
        <v>1457</v>
      </c>
      <c r="I29" s="539">
        <v>0</v>
      </c>
      <c r="J29" s="539">
        <v>0</v>
      </c>
      <c r="K29" s="540" t="s">
        <v>193</v>
      </c>
      <c r="L29" s="541">
        <v>232884.97364999997</v>
      </c>
      <c r="M29" s="539" t="s">
        <v>2305</v>
      </c>
      <c r="N29" s="539">
        <v>16.13322299209057</v>
      </c>
      <c r="O29" s="539">
        <v>8.9410321822165919</v>
      </c>
    </row>
    <row r="30" spans="2:15" x14ac:dyDescent="0.3">
      <c r="B30" s="536" t="s">
        <v>488</v>
      </c>
      <c r="C30" s="536" t="s">
        <v>2233</v>
      </c>
      <c r="D30" s="536" t="s">
        <v>2238</v>
      </c>
      <c r="E30" s="537" t="s">
        <v>1432</v>
      </c>
      <c r="F30" s="536" t="s">
        <v>193</v>
      </c>
      <c r="G30" s="538" t="s">
        <v>193</v>
      </c>
      <c r="H30" s="536" t="s">
        <v>1458</v>
      </c>
      <c r="I30" s="539">
        <v>0</v>
      </c>
      <c r="J30" s="539">
        <v>0</v>
      </c>
      <c r="K30" s="540" t="s">
        <v>193</v>
      </c>
      <c r="L30" s="541">
        <v>232003.34938199996</v>
      </c>
      <c r="M30" s="539" t="s">
        <v>2305</v>
      </c>
      <c r="N30" s="539">
        <v>16.072148030112736</v>
      </c>
      <c r="O30" s="539">
        <v>8.9071844382884784</v>
      </c>
    </row>
    <row r="31" spans="2:15" x14ac:dyDescent="0.3">
      <c r="B31" s="536" t="s">
        <v>488</v>
      </c>
      <c r="C31" s="536" t="s">
        <v>2233</v>
      </c>
      <c r="D31" s="536" t="s">
        <v>2238</v>
      </c>
      <c r="E31" s="536" t="s">
        <v>1433</v>
      </c>
      <c r="F31" s="536" t="s">
        <v>193</v>
      </c>
      <c r="G31" s="538" t="s">
        <v>193</v>
      </c>
      <c r="H31" s="536" t="s">
        <v>1458</v>
      </c>
      <c r="I31" s="539">
        <v>0</v>
      </c>
      <c r="J31" s="539">
        <v>0</v>
      </c>
      <c r="K31" s="540" t="s">
        <v>193</v>
      </c>
      <c r="L31" s="541">
        <v>533956.83055062278</v>
      </c>
      <c r="M31" s="539" t="s">
        <v>2305</v>
      </c>
      <c r="N31" s="539">
        <v>36.990126414809659</v>
      </c>
      <c r="O31" s="539">
        <v>20.499928059087512</v>
      </c>
    </row>
    <row r="32" spans="2:15" x14ac:dyDescent="0.3">
      <c r="B32" s="536" t="s">
        <v>488</v>
      </c>
      <c r="C32" s="536" t="s">
        <v>2233</v>
      </c>
      <c r="D32" s="536" t="s">
        <v>2238</v>
      </c>
      <c r="E32" s="536" t="s">
        <v>1435</v>
      </c>
      <c r="F32" s="536" t="s">
        <v>193</v>
      </c>
      <c r="G32" s="538" t="s">
        <v>193</v>
      </c>
      <c r="H32" s="536" t="s">
        <v>1458</v>
      </c>
      <c r="I32" s="539">
        <v>0</v>
      </c>
      <c r="J32" s="539">
        <v>0</v>
      </c>
      <c r="K32" s="540" t="s">
        <v>193</v>
      </c>
      <c r="L32" s="541">
        <v>103351.17242353015</v>
      </c>
      <c r="M32" s="539" t="s">
        <v>2305</v>
      </c>
      <c r="N32" s="539">
        <v>7.1597041452262609</v>
      </c>
      <c r="O32" s="539">
        <v>3.9679080372843938</v>
      </c>
    </row>
    <row r="33" spans="2:15" x14ac:dyDescent="0.3">
      <c r="B33" s="536" t="s">
        <v>488</v>
      </c>
      <c r="C33" s="536" t="s">
        <v>2233</v>
      </c>
      <c r="D33" s="536" t="s">
        <v>2238</v>
      </c>
      <c r="E33" s="536" t="s">
        <v>1437</v>
      </c>
      <c r="F33" s="536" t="s">
        <v>193</v>
      </c>
      <c r="G33" s="538" t="s">
        <v>193</v>
      </c>
      <c r="H33" s="536" t="s">
        <v>1458</v>
      </c>
      <c r="I33" s="539">
        <v>0</v>
      </c>
      <c r="J33" s="539">
        <v>0</v>
      </c>
      <c r="K33" s="540" t="s">
        <v>193</v>
      </c>
      <c r="L33" s="541">
        <v>342227.125376924</v>
      </c>
      <c r="M33" s="539" t="s">
        <v>2305</v>
      </c>
      <c r="N33" s="539">
        <v>23.707955224049091</v>
      </c>
      <c r="O33" s="539">
        <v>13.138948785168006</v>
      </c>
    </row>
    <row r="34" spans="2:15" x14ac:dyDescent="0.3">
      <c r="B34" s="536" t="s">
        <v>488</v>
      </c>
      <c r="C34" s="536" t="s">
        <v>2233</v>
      </c>
      <c r="D34" s="536" t="s">
        <v>2238</v>
      </c>
      <c r="E34" s="537" t="s">
        <v>1432</v>
      </c>
      <c r="F34" s="536" t="s">
        <v>193</v>
      </c>
      <c r="G34" s="538" t="s">
        <v>193</v>
      </c>
      <c r="H34" s="536" t="s">
        <v>1460</v>
      </c>
      <c r="I34" s="539">
        <v>0</v>
      </c>
      <c r="J34" s="539">
        <v>0</v>
      </c>
      <c r="K34" s="540" t="s">
        <v>193</v>
      </c>
      <c r="L34" s="541">
        <v>603061.12304999994</v>
      </c>
      <c r="M34" s="539" t="s">
        <v>2305</v>
      </c>
      <c r="N34" s="539">
        <v>41.869679436770504</v>
      </c>
      <c r="O34" s="539">
        <v>23.204176343858215</v>
      </c>
    </row>
    <row r="35" spans="2:15" x14ac:dyDescent="0.3">
      <c r="B35" s="536" t="s">
        <v>488</v>
      </c>
      <c r="C35" s="536" t="s">
        <v>2233</v>
      </c>
      <c r="D35" s="536" t="s">
        <v>2238</v>
      </c>
      <c r="E35" s="536" t="s">
        <v>1433</v>
      </c>
      <c r="F35" s="536" t="s">
        <v>193</v>
      </c>
      <c r="G35" s="538" t="s">
        <v>193</v>
      </c>
      <c r="H35" s="536" t="s">
        <v>1460</v>
      </c>
      <c r="I35" s="539">
        <v>0</v>
      </c>
      <c r="J35" s="539">
        <v>0</v>
      </c>
      <c r="K35" s="540" t="s">
        <v>193</v>
      </c>
      <c r="L35" s="541">
        <v>30470.037689241988</v>
      </c>
      <c r="M35" s="539" t="s">
        <v>2305</v>
      </c>
      <c r="N35" s="539">
        <v>2.1154915508773446</v>
      </c>
      <c r="O35" s="539">
        <v>1.1724054174962246</v>
      </c>
    </row>
    <row r="36" spans="2:15" x14ac:dyDescent="0.3">
      <c r="B36" s="536" t="s">
        <v>488</v>
      </c>
      <c r="C36" s="536" t="s">
        <v>2233</v>
      </c>
      <c r="D36" s="536" t="s">
        <v>2238</v>
      </c>
      <c r="E36" s="536" t="s">
        <v>1435</v>
      </c>
      <c r="F36" s="536" t="s">
        <v>193</v>
      </c>
      <c r="G36" s="538" t="s">
        <v>193</v>
      </c>
      <c r="H36" s="536" t="s">
        <v>1460</v>
      </c>
      <c r="I36" s="539">
        <v>0</v>
      </c>
      <c r="J36" s="539">
        <v>0</v>
      </c>
      <c r="K36" s="540" t="s">
        <v>193</v>
      </c>
      <c r="L36" s="541">
        <v>499052.47184412507</v>
      </c>
      <c r="M36" s="539" t="s">
        <v>2305</v>
      </c>
      <c r="N36" s="539">
        <v>34.648506129135825</v>
      </c>
      <c r="O36" s="539">
        <v>19.202202096767074</v>
      </c>
    </row>
    <row r="37" spans="2:15" x14ac:dyDescent="0.3">
      <c r="B37" s="536" t="s">
        <v>488</v>
      </c>
      <c r="C37" s="536" t="s">
        <v>2233</v>
      </c>
      <c r="D37" s="536" t="s">
        <v>2238</v>
      </c>
      <c r="E37" s="537" t="s">
        <v>1432</v>
      </c>
      <c r="F37" s="536" t="s">
        <v>193</v>
      </c>
      <c r="G37" s="538" t="s">
        <v>193</v>
      </c>
      <c r="H37" s="536" t="s">
        <v>1462</v>
      </c>
      <c r="I37" s="539">
        <v>0</v>
      </c>
      <c r="J37" s="539">
        <v>0</v>
      </c>
      <c r="K37" s="540" t="s">
        <v>193</v>
      </c>
      <c r="L37" s="541">
        <v>88716.039900000003</v>
      </c>
      <c r="M37" s="539" t="s">
        <v>2305</v>
      </c>
      <c r="N37" s="539">
        <v>6.1594289692004756</v>
      </c>
      <c r="O37" s="539">
        <v>3.4135555347309037</v>
      </c>
    </row>
    <row r="38" spans="2:15" x14ac:dyDescent="0.3">
      <c r="B38" s="536" t="s">
        <v>488</v>
      </c>
      <c r="C38" s="536" t="s">
        <v>2233</v>
      </c>
      <c r="D38" s="536" t="s">
        <v>2238</v>
      </c>
      <c r="E38" s="536" t="s">
        <v>1433</v>
      </c>
      <c r="F38" s="536" t="s">
        <v>193</v>
      </c>
      <c r="G38" s="538" t="s">
        <v>193</v>
      </c>
      <c r="H38" s="536" t="s">
        <v>1462</v>
      </c>
      <c r="I38" s="539">
        <v>0</v>
      </c>
      <c r="J38" s="539">
        <v>0</v>
      </c>
      <c r="K38" s="540" t="s">
        <v>193</v>
      </c>
      <c r="L38" s="541">
        <v>117438.27454327181</v>
      </c>
      <c r="M38" s="539" t="s">
        <v>2305</v>
      </c>
      <c r="N38" s="539">
        <v>8.1535730306504259</v>
      </c>
      <c r="O38" s="539">
        <v>4.5187101735864657</v>
      </c>
    </row>
    <row r="39" spans="2:15" x14ac:dyDescent="0.3">
      <c r="B39" s="536" t="s">
        <v>488</v>
      </c>
      <c r="C39" s="536" t="s">
        <v>2233</v>
      </c>
      <c r="D39" s="536" t="s">
        <v>2238</v>
      </c>
      <c r="E39" s="536" t="s">
        <v>1434</v>
      </c>
      <c r="F39" s="536" t="s">
        <v>193</v>
      </c>
      <c r="G39" s="538" t="s">
        <v>193</v>
      </c>
      <c r="H39" s="536" t="s">
        <v>1462</v>
      </c>
      <c r="I39" s="539">
        <v>0</v>
      </c>
      <c r="J39" s="539">
        <v>0</v>
      </c>
      <c r="K39" s="540" t="s">
        <v>193</v>
      </c>
      <c r="L39" s="541">
        <v>78623.200911790249</v>
      </c>
      <c r="M39" s="539" t="s">
        <v>2305</v>
      </c>
      <c r="N39" s="539">
        <v>5.4586974564376387</v>
      </c>
      <c r="O39" s="539">
        <v>3.0252101303577401</v>
      </c>
    </row>
    <row r="40" spans="2:15" x14ac:dyDescent="0.3">
      <c r="B40" s="536" t="s">
        <v>488</v>
      </c>
      <c r="C40" s="536" t="s">
        <v>2233</v>
      </c>
      <c r="D40" s="536" t="s">
        <v>2238</v>
      </c>
      <c r="E40" s="536" t="s">
        <v>1435</v>
      </c>
      <c r="F40" s="536" t="s">
        <v>193</v>
      </c>
      <c r="G40" s="538" t="s">
        <v>193</v>
      </c>
      <c r="H40" s="536" t="s">
        <v>1462</v>
      </c>
      <c r="I40" s="539">
        <v>0</v>
      </c>
      <c r="J40" s="539">
        <v>0</v>
      </c>
      <c r="K40" s="540" t="s">
        <v>193</v>
      </c>
      <c r="L40" s="541">
        <v>50395.273111284514</v>
      </c>
      <c r="M40" s="539" t="s">
        <v>2305</v>
      </c>
      <c r="N40" s="539">
        <v>3.4988724188129097</v>
      </c>
      <c r="O40" s="539">
        <v>1.9390750945061148</v>
      </c>
    </row>
    <row r="41" spans="2:15" x14ac:dyDescent="0.3">
      <c r="B41" s="536" t="s">
        <v>488</v>
      </c>
      <c r="C41" s="536" t="s">
        <v>2233</v>
      </c>
      <c r="D41" s="536" t="s">
        <v>2238</v>
      </c>
      <c r="E41" s="537" t="s">
        <v>1432</v>
      </c>
      <c r="F41" s="536" t="s">
        <v>193</v>
      </c>
      <c r="G41" s="538" t="s">
        <v>193</v>
      </c>
      <c r="H41" s="536" t="s">
        <v>2307</v>
      </c>
      <c r="I41" s="539">
        <v>0</v>
      </c>
      <c r="J41" s="539">
        <v>0</v>
      </c>
      <c r="K41" s="540" t="s">
        <v>193</v>
      </c>
      <c r="L41" s="541">
        <v>68239.529549999992</v>
      </c>
      <c r="M41" s="539" t="s">
        <v>2305</v>
      </c>
      <c r="N41" s="539">
        <v>3.9053425895190372</v>
      </c>
      <c r="O41" s="539">
        <v>2.1643408631114505</v>
      </c>
    </row>
    <row r="42" spans="2:15" x14ac:dyDescent="0.3">
      <c r="B42" s="536" t="s">
        <v>488</v>
      </c>
      <c r="C42" s="536" t="s">
        <v>2233</v>
      </c>
      <c r="D42" s="536" t="s">
        <v>2238</v>
      </c>
      <c r="E42" s="536" t="s">
        <v>1433</v>
      </c>
      <c r="F42" s="536" t="s">
        <v>193</v>
      </c>
      <c r="G42" s="538" t="s">
        <v>193</v>
      </c>
      <c r="H42" s="536" t="s">
        <v>2307</v>
      </c>
      <c r="I42" s="539">
        <v>0</v>
      </c>
      <c r="J42" s="539">
        <v>0</v>
      </c>
      <c r="K42" s="540" t="s">
        <v>193</v>
      </c>
      <c r="L42" s="541">
        <v>3681.6054416841821</v>
      </c>
      <c r="M42" s="539" t="s">
        <v>2305</v>
      </c>
      <c r="N42" s="539">
        <v>0.21069797262713227</v>
      </c>
      <c r="O42" s="539">
        <v>0.11676881642995672</v>
      </c>
    </row>
    <row r="43" spans="2:15" x14ac:dyDescent="0.3">
      <c r="B43" s="536" t="s">
        <v>488</v>
      </c>
      <c r="C43" s="536" t="s">
        <v>2233</v>
      </c>
      <c r="D43" s="536" t="s">
        <v>2238</v>
      </c>
      <c r="E43" s="536" t="s">
        <v>1435</v>
      </c>
      <c r="F43" s="536" t="s">
        <v>193</v>
      </c>
      <c r="G43" s="538" t="s">
        <v>193</v>
      </c>
      <c r="H43" s="536" t="s">
        <v>2307</v>
      </c>
      <c r="I43" s="539">
        <v>0</v>
      </c>
      <c r="J43" s="539">
        <v>0</v>
      </c>
      <c r="K43" s="540" t="s">
        <v>193</v>
      </c>
      <c r="L43" s="541">
        <v>53342.343936276869</v>
      </c>
      <c r="M43" s="539" t="s">
        <v>2305</v>
      </c>
      <c r="N43" s="539">
        <v>3.0527778982777978</v>
      </c>
      <c r="O43" s="539">
        <v>1.6918495112255556</v>
      </c>
    </row>
    <row r="44" spans="2:15" x14ac:dyDescent="0.3">
      <c r="B44" s="536" t="s">
        <v>488</v>
      </c>
      <c r="C44" s="536" t="s">
        <v>2233</v>
      </c>
      <c r="D44" s="536" t="s">
        <v>2238</v>
      </c>
      <c r="E44" s="537" t="s">
        <v>1432</v>
      </c>
      <c r="F44" s="536" t="s">
        <v>193</v>
      </c>
      <c r="G44" s="538" t="s">
        <v>193</v>
      </c>
      <c r="H44" s="536" t="s">
        <v>2308</v>
      </c>
      <c r="I44" s="539">
        <v>0</v>
      </c>
      <c r="J44" s="539">
        <v>0</v>
      </c>
      <c r="K44" s="540" t="s">
        <v>193</v>
      </c>
      <c r="L44" s="541">
        <v>108815.23395000002</v>
      </c>
      <c r="M44" s="539" t="s">
        <v>2305</v>
      </c>
      <c r="N44" s="539">
        <v>4.9285502554250256</v>
      </c>
      <c r="O44" s="539">
        <v>2.7314025515565494</v>
      </c>
    </row>
    <row r="45" spans="2:15" x14ac:dyDescent="0.3">
      <c r="B45" s="536" t="s">
        <v>488</v>
      </c>
      <c r="C45" s="536" t="s">
        <v>2233</v>
      </c>
      <c r="D45" s="536" t="s">
        <v>2238</v>
      </c>
      <c r="E45" s="536" t="s">
        <v>1433</v>
      </c>
      <c r="F45" s="536" t="s">
        <v>193</v>
      </c>
      <c r="G45" s="538" t="s">
        <v>193</v>
      </c>
      <c r="H45" s="536" t="s">
        <v>2308</v>
      </c>
      <c r="I45" s="539">
        <v>0</v>
      </c>
      <c r="J45" s="539">
        <v>0</v>
      </c>
      <c r="K45" s="540" t="s">
        <v>193</v>
      </c>
      <c r="L45" s="541">
        <v>5967.4680202116788</v>
      </c>
      <c r="M45" s="539" t="s">
        <v>2305</v>
      </c>
      <c r="N45" s="539">
        <v>0.27028353446144421</v>
      </c>
      <c r="O45" s="539">
        <v>0.14979113479853237</v>
      </c>
    </row>
    <row r="46" spans="2:15" x14ac:dyDescent="0.3">
      <c r="B46" s="536" t="s">
        <v>488</v>
      </c>
      <c r="C46" s="536" t="s">
        <v>2233</v>
      </c>
      <c r="D46" s="536" t="s">
        <v>2238</v>
      </c>
      <c r="E46" s="536" t="s">
        <v>1434</v>
      </c>
      <c r="F46" s="536" t="s">
        <v>193</v>
      </c>
      <c r="G46" s="538" t="s">
        <v>193</v>
      </c>
      <c r="H46" s="536" t="s">
        <v>2308</v>
      </c>
      <c r="I46" s="539">
        <v>0</v>
      </c>
      <c r="J46" s="539">
        <v>0</v>
      </c>
      <c r="K46" s="540" t="s">
        <v>193</v>
      </c>
      <c r="L46" s="541">
        <v>12931.131478998243</v>
      </c>
      <c r="M46" s="539" t="s">
        <v>2305</v>
      </c>
      <c r="N46" s="539">
        <v>0.58568758288968759</v>
      </c>
      <c r="O46" s="539">
        <v>0.32458805843746491</v>
      </c>
    </row>
    <row r="47" spans="2:15" x14ac:dyDescent="0.3">
      <c r="B47" s="536" t="s">
        <v>488</v>
      </c>
      <c r="C47" s="536" t="s">
        <v>2233</v>
      </c>
      <c r="D47" s="536" t="s">
        <v>2238</v>
      </c>
      <c r="E47" s="536" t="s">
        <v>1435</v>
      </c>
      <c r="F47" s="536" t="s">
        <v>193</v>
      </c>
      <c r="G47" s="538" t="s">
        <v>193</v>
      </c>
      <c r="H47" s="536" t="s">
        <v>2308</v>
      </c>
      <c r="I47" s="539">
        <v>0</v>
      </c>
      <c r="J47" s="539">
        <v>0</v>
      </c>
      <c r="K47" s="540" t="s">
        <v>193</v>
      </c>
      <c r="L47" s="541">
        <v>78793.467514766395</v>
      </c>
      <c r="M47" s="539" t="s">
        <v>2305</v>
      </c>
      <c r="N47" s="539">
        <v>3.5687793919017285</v>
      </c>
      <c r="O47" s="539">
        <v>1.9778175389919381</v>
      </c>
    </row>
    <row r="48" spans="2:15" x14ac:dyDescent="0.3">
      <c r="B48" s="536" t="s">
        <v>488</v>
      </c>
      <c r="C48" s="536" t="s">
        <v>2233</v>
      </c>
      <c r="D48" s="536" t="s">
        <v>2238</v>
      </c>
      <c r="E48" s="537" t="s">
        <v>1432</v>
      </c>
      <c r="F48" s="536" t="s">
        <v>193</v>
      </c>
      <c r="G48" s="538" t="s">
        <v>193</v>
      </c>
      <c r="H48" s="536" t="s">
        <v>1465</v>
      </c>
      <c r="I48" s="539">
        <v>0</v>
      </c>
      <c r="J48" s="539">
        <v>0</v>
      </c>
      <c r="K48" s="540" t="s">
        <v>193</v>
      </c>
      <c r="L48" s="541">
        <v>8019.1592632500005</v>
      </c>
      <c r="M48" s="539" t="s">
        <v>2305</v>
      </c>
      <c r="N48" s="539">
        <v>0.45893581637252562</v>
      </c>
      <c r="O48" s="539">
        <v>0.25434222943365375</v>
      </c>
    </row>
    <row r="49" spans="2:15" x14ac:dyDescent="0.3">
      <c r="B49" s="536" t="s">
        <v>488</v>
      </c>
      <c r="C49" s="536" t="s">
        <v>2233</v>
      </c>
      <c r="D49" s="536" t="s">
        <v>2238</v>
      </c>
      <c r="E49" s="536" t="s">
        <v>1433</v>
      </c>
      <c r="F49" s="536" t="s">
        <v>193</v>
      </c>
      <c r="G49" s="538" t="s">
        <v>193</v>
      </c>
      <c r="H49" s="536" t="s">
        <v>1465</v>
      </c>
      <c r="I49" s="539">
        <v>0</v>
      </c>
      <c r="J49" s="539">
        <v>0</v>
      </c>
      <c r="K49" s="540" t="s">
        <v>193</v>
      </c>
      <c r="L49" s="541">
        <v>7485.9035577388177</v>
      </c>
      <c r="M49" s="539" t="s">
        <v>2305</v>
      </c>
      <c r="N49" s="539">
        <v>0.42841763678409611</v>
      </c>
      <c r="O49" s="539">
        <v>0.2374290543057461</v>
      </c>
    </row>
    <row r="50" spans="2:15" x14ac:dyDescent="0.3">
      <c r="B50" s="536" t="s">
        <v>488</v>
      </c>
      <c r="C50" s="536" t="s">
        <v>2233</v>
      </c>
      <c r="D50" s="536" t="s">
        <v>2238</v>
      </c>
      <c r="E50" s="536" t="s">
        <v>1434</v>
      </c>
      <c r="F50" s="536" t="s">
        <v>193</v>
      </c>
      <c r="G50" s="538" t="s">
        <v>193</v>
      </c>
      <c r="H50" s="536" t="s">
        <v>1465</v>
      </c>
      <c r="I50" s="539">
        <v>0</v>
      </c>
      <c r="J50" s="539">
        <v>0</v>
      </c>
      <c r="K50" s="540" t="s">
        <v>193</v>
      </c>
      <c r="L50" s="541">
        <v>17441.290006927848</v>
      </c>
      <c r="M50" s="539" t="s">
        <v>2305</v>
      </c>
      <c r="N50" s="539">
        <v>0.99816357365564701</v>
      </c>
      <c r="O50" s="539">
        <v>0.55318225251995956</v>
      </c>
    </row>
    <row r="51" spans="2:15" x14ac:dyDescent="0.3">
      <c r="B51" s="536" t="s">
        <v>488</v>
      </c>
      <c r="C51" s="536" t="s">
        <v>2233</v>
      </c>
      <c r="D51" s="536" t="s">
        <v>2238</v>
      </c>
      <c r="E51" s="536" t="s">
        <v>1435</v>
      </c>
      <c r="F51" s="536" t="s">
        <v>193</v>
      </c>
      <c r="G51" s="538" t="s">
        <v>193</v>
      </c>
      <c r="H51" s="536" t="s">
        <v>1465</v>
      </c>
      <c r="I51" s="539">
        <v>0</v>
      </c>
      <c r="J51" s="539">
        <v>0</v>
      </c>
      <c r="K51" s="540" t="s">
        <v>193</v>
      </c>
      <c r="L51" s="541">
        <v>7387.0342175801898</v>
      </c>
      <c r="M51" s="539" t="s">
        <v>2305</v>
      </c>
      <c r="N51" s="539">
        <v>0.42275935268592951</v>
      </c>
      <c r="O51" s="539">
        <v>0.23429323325854215</v>
      </c>
    </row>
    <row r="52" spans="2:15" x14ac:dyDescent="0.3">
      <c r="B52" s="536" t="s">
        <v>488</v>
      </c>
      <c r="C52" s="536" t="s">
        <v>2233</v>
      </c>
      <c r="D52" s="536" t="s">
        <v>2238</v>
      </c>
      <c r="E52" s="537" t="s">
        <v>1432</v>
      </c>
      <c r="F52" s="536" t="s">
        <v>193</v>
      </c>
      <c r="G52" s="538" t="s">
        <v>193</v>
      </c>
      <c r="H52" s="536" t="s">
        <v>1466</v>
      </c>
      <c r="I52" s="539">
        <v>0</v>
      </c>
      <c r="J52" s="539">
        <v>0</v>
      </c>
      <c r="K52" s="540" t="s">
        <v>193</v>
      </c>
      <c r="L52" s="541">
        <v>14021.59935</v>
      </c>
      <c r="M52" s="539" t="s">
        <v>2305</v>
      </c>
      <c r="N52" s="539">
        <v>0.63507796242632508</v>
      </c>
      <c r="O52" s="539">
        <v>0.35196020677666939</v>
      </c>
    </row>
    <row r="53" spans="2:15" x14ac:dyDescent="0.3">
      <c r="B53" s="536" t="s">
        <v>488</v>
      </c>
      <c r="C53" s="536" t="s">
        <v>2233</v>
      </c>
      <c r="D53" s="536" t="s">
        <v>2238</v>
      </c>
      <c r="E53" s="536" t="s">
        <v>1433</v>
      </c>
      <c r="F53" s="536" t="s">
        <v>193</v>
      </c>
      <c r="G53" s="538" t="s">
        <v>193</v>
      </c>
      <c r="H53" s="536" t="s">
        <v>1466</v>
      </c>
      <c r="I53" s="539">
        <v>0</v>
      </c>
      <c r="J53" s="539">
        <v>0</v>
      </c>
      <c r="K53" s="540" t="s">
        <v>193</v>
      </c>
      <c r="L53" s="541">
        <v>718.02818998210239</v>
      </c>
      <c r="M53" s="539" t="s">
        <v>2305</v>
      </c>
      <c r="N53" s="539">
        <v>3.2521531137494369E-2</v>
      </c>
      <c r="O53" s="539">
        <v>1.802343255639938E-2</v>
      </c>
    </row>
    <row r="54" spans="2:15" x14ac:dyDescent="0.3">
      <c r="B54" s="536" t="s">
        <v>488</v>
      </c>
      <c r="C54" s="536" t="s">
        <v>2233</v>
      </c>
      <c r="D54" s="536" t="s">
        <v>2238</v>
      </c>
      <c r="E54" s="536" t="s">
        <v>1435</v>
      </c>
      <c r="F54" s="536" t="s">
        <v>193</v>
      </c>
      <c r="G54" s="538" t="s">
        <v>193</v>
      </c>
      <c r="H54" s="536" t="s">
        <v>1466</v>
      </c>
      <c r="I54" s="539">
        <v>0</v>
      </c>
      <c r="J54" s="539">
        <v>0</v>
      </c>
      <c r="K54" s="540" t="s">
        <v>193</v>
      </c>
      <c r="L54" s="541">
        <v>10866.813406880074</v>
      </c>
      <c r="M54" s="539" t="s">
        <v>2305</v>
      </c>
      <c r="N54" s="539">
        <v>0.49218876850225135</v>
      </c>
      <c r="O54" s="539">
        <v>0.27277101550394772</v>
      </c>
    </row>
    <row r="55" spans="2:15" x14ac:dyDescent="0.3">
      <c r="B55" s="536" t="s">
        <v>488</v>
      </c>
      <c r="C55" s="536" t="s">
        <v>2233</v>
      </c>
      <c r="D55" s="536" t="s">
        <v>2238</v>
      </c>
      <c r="E55" s="537" t="s">
        <v>1432</v>
      </c>
      <c r="F55" s="536" t="s">
        <v>193</v>
      </c>
      <c r="G55" s="538" t="s">
        <v>193</v>
      </c>
      <c r="H55" s="536" t="s">
        <v>1467</v>
      </c>
      <c r="I55" s="539">
        <v>0</v>
      </c>
      <c r="J55" s="539">
        <v>0</v>
      </c>
      <c r="K55" s="540" t="s">
        <v>193</v>
      </c>
      <c r="L55" s="541">
        <v>6457437.6202499997</v>
      </c>
      <c r="M55" s="539" t="s">
        <v>2305</v>
      </c>
      <c r="N55" s="539">
        <v>447.34221986162873</v>
      </c>
      <c r="O55" s="539">
        <v>247.91705824731466</v>
      </c>
    </row>
    <row r="56" spans="2:15" x14ac:dyDescent="0.3">
      <c r="B56" s="536" t="s">
        <v>488</v>
      </c>
      <c r="C56" s="536" t="s">
        <v>2233</v>
      </c>
      <c r="D56" s="536" t="s">
        <v>2238</v>
      </c>
      <c r="E56" s="536" t="s">
        <v>1435</v>
      </c>
      <c r="F56" s="536" t="s">
        <v>193</v>
      </c>
      <c r="G56" s="538" t="s">
        <v>193</v>
      </c>
      <c r="H56" s="536" t="s">
        <v>1467</v>
      </c>
      <c r="I56" s="539">
        <v>0</v>
      </c>
      <c r="J56" s="539">
        <v>0</v>
      </c>
      <c r="K56" s="540" t="s">
        <v>193</v>
      </c>
      <c r="L56" s="541">
        <v>2120243.4552975004</v>
      </c>
      <c r="M56" s="539" t="s">
        <v>2305</v>
      </c>
      <c r="N56" s="539">
        <v>146.88092548746195</v>
      </c>
      <c r="O56" s="539">
        <v>81.401408905151428</v>
      </c>
    </row>
    <row r="57" spans="2:15" x14ac:dyDescent="0.3">
      <c r="B57" s="536" t="s">
        <v>20</v>
      </c>
      <c r="C57" s="536" t="s">
        <v>2233</v>
      </c>
      <c r="D57" s="536" t="s">
        <v>2238</v>
      </c>
      <c r="E57" s="537" t="s">
        <v>1432</v>
      </c>
      <c r="F57" s="536" t="s">
        <v>193</v>
      </c>
      <c r="G57" s="538" t="s">
        <v>193</v>
      </c>
      <c r="H57" s="536" t="s">
        <v>1472</v>
      </c>
      <c r="I57" s="539">
        <v>0</v>
      </c>
      <c r="J57" s="539">
        <v>0</v>
      </c>
      <c r="K57" s="540" t="s">
        <v>193</v>
      </c>
      <c r="L57" s="541">
        <v>213598.37583685317</v>
      </c>
      <c r="M57" s="539" t="s">
        <v>2305</v>
      </c>
      <c r="N57" s="539">
        <v>14.797134285285917</v>
      </c>
      <c r="O57" s="539">
        <v>8.2005718209054557</v>
      </c>
    </row>
    <row r="58" spans="2:15" x14ac:dyDescent="0.3">
      <c r="B58" s="536" t="s">
        <v>20</v>
      </c>
      <c r="C58" s="536" t="s">
        <v>2233</v>
      </c>
      <c r="D58" s="536" t="s">
        <v>2238</v>
      </c>
      <c r="E58" s="536" t="s">
        <v>1433</v>
      </c>
      <c r="F58" s="536" t="s">
        <v>193</v>
      </c>
      <c r="G58" s="538" t="s">
        <v>193</v>
      </c>
      <c r="H58" s="536" t="s">
        <v>1472</v>
      </c>
      <c r="I58" s="539">
        <v>0</v>
      </c>
      <c r="J58" s="539">
        <v>0</v>
      </c>
      <c r="K58" s="540" t="s">
        <v>193</v>
      </c>
      <c r="L58" s="541">
        <v>378947.31331788364</v>
      </c>
      <c r="M58" s="539" t="s">
        <v>2305</v>
      </c>
      <c r="N58" s="539">
        <v>26.251764603753042</v>
      </c>
      <c r="O58" s="539">
        <v>14.548727943399937</v>
      </c>
    </row>
    <row r="59" spans="2:15" x14ac:dyDescent="0.3">
      <c r="B59" s="536" t="s">
        <v>20</v>
      </c>
      <c r="C59" s="536" t="s">
        <v>2233</v>
      </c>
      <c r="D59" s="536" t="s">
        <v>2238</v>
      </c>
      <c r="E59" s="536" t="s">
        <v>1435</v>
      </c>
      <c r="F59" s="536" t="s">
        <v>193</v>
      </c>
      <c r="G59" s="538" t="s">
        <v>193</v>
      </c>
      <c r="H59" s="536" t="s">
        <v>1472</v>
      </c>
      <c r="I59" s="539">
        <v>0</v>
      </c>
      <c r="J59" s="539">
        <v>0</v>
      </c>
      <c r="K59" s="540" t="s">
        <v>193</v>
      </c>
      <c r="L59" s="541">
        <v>52411.920577448065</v>
      </c>
      <c r="M59" s="539" t="s">
        <v>2305</v>
      </c>
      <c r="N59" s="539">
        <v>3.6308620039630024</v>
      </c>
      <c r="O59" s="539">
        <v>2.0122237225962962</v>
      </c>
    </row>
    <row r="60" spans="2:15" x14ac:dyDescent="0.3">
      <c r="B60" s="536" t="s">
        <v>20</v>
      </c>
      <c r="C60" s="536" t="s">
        <v>2233</v>
      </c>
      <c r="D60" s="536" t="s">
        <v>2238</v>
      </c>
      <c r="E60" s="537" t="s">
        <v>1432</v>
      </c>
      <c r="F60" s="536" t="s">
        <v>193</v>
      </c>
      <c r="G60" s="538" t="s">
        <v>193</v>
      </c>
      <c r="H60" s="536" t="s">
        <v>1387</v>
      </c>
      <c r="I60" s="539">
        <v>0</v>
      </c>
      <c r="J60" s="539">
        <v>0</v>
      </c>
      <c r="K60" s="540" t="s">
        <v>193</v>
      </c>
      <c r="L60" s="541">
        <v>154307.87790000002</v>
      </c>
      <c r="M60" s="539" t="s">
        <v>2305</v>
      </c>
      <c r="N60" s="539">
        <v>10.689755395461448</v>
      </c>
      <c r="O60" s="539">
        <v>5.9242624401647346</v>
      </c>
    </row>
    <row r="61" spans="2:15" x14ac:dyDescent="0.3">
      <c r="B61" s="536" t="s">
        <v>20</v>
      </c>
      <c r="C61" s="536" t="s">
        <v>2233</v>
      </c>
      <c r="D61" s="536" t="s">
        <v>2238</v>
      </c>
      <c r="E61" s="536" t="s">
        <v>1433</v>
      </c>
      <c r="F61" s="536" t="s">
        <v>193</v>
      </c>
      <c r="G61" s="538" t="s">
        <v>193</v>
      </c>
      <c r="H61" s="536" t="s">
        <v>1387</v>
      </c>
      <c r="I61" s="539">
        <v>0</v>
      </c>
      <c r="J61" s="539">
        <v>0</v>
      </c>
      <c r="K61" s="540" t="s">
        <v>193</v>
      </c>
      <c r="L61" s="541">
        <v>233941.71362804959</v>
      </c>
      <c r="M61" s="539" t="s">
        <v>2305</v>
      </c>
      <c r="N61" s="539">
        <v>16.206429182439944</v>
      </c>
      <c r="O61" s="539">
        <v>8.981603052908218</v>
      </c>
    </row>
    <row r="62" spans="2:15" x14ac:dyDescent="0.3">
      <c r="B62" s="536" t="s">
        <v>20</v>
      </c>
      <c r="C62" s="536" t="s">
        <v>2233</v>
      </c>
      <c r="D62" s="536" t="s">
        <v>2238</v>
      </c>
      <c r="E62" s="536" t="s">
        <v>1435</v>
      </c>
      <c r="F62" s="536" t="s">
        <v>193</v>
      </c>
      <c r="G62" s="538" t="s">
        <v>193</v>
      </c>
      <c r="H62" s="536" t="s">
        <v>1387</v>
      </c>
      <c r="I62" s="539">
        <v>0</v>
      </c>
      <c r="J62" s="539">
        <v>0</v>
      </c>
      <c r="K62" s="540" t="s">
        <v>193</v>
      </c>
      <c r="L62" s="541">
        <v>97054.425808376938</v>
      </c>
      <c r="M62" s="539" t="s">
        <v>2305</v>
      </c>
      <c r="N62" s="539">
        <v>6.7234938750882147</v>
      </c>
      <c r="O62" s="539">
        <v>3.726160305573889</v>
      </c>
    </row>
    <row r="63" spans="2:15" x14ac:dyDescent="0.3">
      <c r="B63" s="536" t="s">
        <v>20</v>
      </c>
      <c r="C63" s="536" t="s">
        <v>2233</v>
      </c>
      <c r="D63" s="536" t="s">
        <v>2238</v>
      </c>
      <c r="E63" s="537" t="s">
        <v>1432</v>
      </c>
      <c r="F63" s="536" t="s">
        <v>193</v>
      </c>
      <c r="G63" s="538" t="s">
        <v>193</v>
      </c>
      <c r="H63" s="536" t="s">
        <v>1388</v>
      </c>
      <c r="I63" s="539">
        <v>0</v>
      </c>
      <c r="J63" s="539">
        <v>0</v>
      </c>
      <c r="K63" s="540" t="s">
        <v>193</v>
      </c>
      <c r="L63" s="541">
        <v>98677.838399999993</v>
      </c>
      <c r="M63" s="539" t="s">
        <v>2305</v>
      </c>
      <c r="N63" s="539">
        <v>6.8359565940791978</v>
      </c>
      <c r="O63" s="539">
        <v>3.7884871444386916</v>
      </c>
    </row>
    <row r="64" spans="2:15" x14ac:dyDescent="0.3">
      <c r="B64" s="536" t="s">
        <v>20</v>
      </c>
      <c r="C64" s="536" t="s">
        <v>2233</v>
      </c>
      <c r="D64" s="536" t="s">
        <v>2238</v>
      </c>
      <c r="E64" s="536" t="s">
        <v>1433</v>
      </c>
      <c r="F64" s="536" t="s">
        <v>193</v>
      </c>
      <c r="G64" s="538" t="s">
        <v>193</v>
      </c>
      <c r="H64" s="536" t="s">
        <v>1388</v>
      </c>
      <c r="I64" s="539">
        <v>0</v>
      </c>
      <c r="J64" s="539">
        <v>0</v>
      </c>
      <c r="K64" s="540" t="s">
        <v>193</v>
      </c>
      <c r="L64" s="541">
        <v>147811.00066557588</v>
      </c>
      <c r="M64" s="539" t="s">
        <v>2305</v>
      </c>
      <c r="N64" s="539">
        <v>10.239680976608099</v>
      </c>
      <c r="O64" s="539">
        <v>5.6748311972362089</v>
      </c>
    </row>
    <row r="65" spans="2:15" x14ac:dyDescent="0.3">
      <c r="B65" s="536" t="s">
        <v>20</v>
      </c>
      <c r="C65" s="536" t="s">
        <v>2233</v>
      </c>
      <c r="D65" s="536" t="s">
        <v>2238</v>
      </c>
      <c r="E65" s="536" t="s">
        <v>1435</v>
      </c>
      <c r="F65" s="536" t="s">
        <v>193</v>
      </c>
      <c r="G65" s="538" t="s">
        <v>193</v>
      </c>
      <c r="H65" s="536" t="s">
        <v>1388</v>
      </c>
      <c r="I65" s="539">
        <v>0</v>
      </c>
      <c r="J65" s="539">
        <v>0</v>
      </c>
      <c r="K65" s="540" t="s">
        <v>193</v>
      </c>
      <c r="L65" s="541">
        <v>61851.804679451569</v>
      </c>
      <c r="M65" s="539" t="s">
        <v>2305</v>
      </c>
      <c r="N65" s="539">
        <v>4.2848146950713462</v>
      </c>
      <c r="O65" s="539">
        <v>2.3746443040085401</v>
      </c>
    </row>
    <row r="66" spans="2:15" x14ac:dyDescent="0.3">
      <c r="B66" s="536" t="s">
        <v>20</v>
      </c>
      <c r="C66" s="536" t="s">
        <v>2233</v>
      </c>
      <c r="D66" s="536" t="s">
        <v>2238</v>
      </c>
      <c r="E66" s="537" t="s">
        <v>1432</v>
      </c>
      <c r="F66" s="536" t="s">
        <v>193</v>
      </c>
      <c r="G66" s="538" t="s">
        <v>193</v>
      </c>
      <c r="H66" s="536" t="s">
        <v>1389</v>
      </c>
      <c r="I66" s="539">
        <v>0</v>
      </c>
      <c r="J66" s="539">
        <v>0</v>
      </c>
      <c r="K66" s="540" t="s">
        <v>193</v>
      </c>
      <c r="L66" s="541">
        <v>89197.015315802259</v>
      </c>
      <c r="M66" s="539" t="s">
        <v>2305</v>
      </c>
      <c r="N66" s="539">
        <v>6.1928224109377874</v>
      </c>
      <c r="O66" s="539">
        <v>3.4320621801417217</v>
      </c>
    </row>
    <row r="67" spans="2:15" x14ac:dyDescent="0.3">
      <c r="B67" s="536" t="s">
        <v>20</v>
      </c>
      <c r="C67" s="536" t="s">
        <v>2233</v>
      </c>
      <c r="D67" s="536" t="s">
        <v>2238</v>
      </c>
      <c r="E67" s="536" t="s">
        <v>1433</v>
      </c>
      <c r="F67" s="536" t="s">
        <v>193</v>
      </c>
      <c r="G67" s="538" t="s">
        <v>193</v>
      </c>
      <c r="H67" s="536" t="s">
        <v>1389</v>
      </c>
      <c r="I67" s="539">
        <v>0</v>
      </c>
      <c r="J67" s="539">
        <v>0</v>
      </c>
      <c r="K67" s="540" t="s">
        <v>193</v>
      </c>
      <c r="L67" s="541">
        <v>128103.83365765263</v>
      </c>
      <c r="M67" s="539" t="s">
        <v>2305</v>
      </c>
      <c r="N67" s="539">
        <v>8.8940676904198082</v>
      </c>
      <c r="O67" s="539">
        <v>4.9290923140306582</v>
      </c>
    </row>
    <row r="68" spans="2:15" x14ac:dyDescent="0.3">
      <c r="B68" s="536" t="s">
        <v>20</v>
      </c>
      <c r="C68" s="536" t="s">
        <v>2233</v>
      </c>
      <c r="D68" s="536" t="s">
        <v>2238</v>
      </c>
      <c r="E68" s="536" t="s">
        <v>1435</v>
      </c>
      <c r="F68" s="536" t="s">
        <v>193</v>
      </c>
      <c r="G68" s="538" t="s">
        <v>193</v>
      </c>
      <c r="H68" s="536" t="s">
        <v>1389</v>
      </c>
      <c r="I68" s="539">
        <v>0</v>
      </c>
      <c r="J68" s="539">
        <v>0</v>
      </c>
      <c r="K68" s="540" t="s">
        <v>193</v>
      </c>
      <c r="L68" s="541">
        <v>54039.243676760685</v>
      </c>
      <c r="M68" s="539" t="s">
        <v>2305</v>
      </c>
      <c r="N68" s="539">
        <v>3.751868132882286</v>
      </c>
      <c r="O68" s="539">
        <v>2.0792853192433629</v>
      </c>
    </row>
    <row r="69" spans="2:15" x14ac:dyDescent="0.3">
      <c r="B69" s="536" t="s">
        <v>20</v>
      </c>
      <c r="C69" s="536" t="s">
        <v>2233</v>
      </c>
      <c r="D69" s="536" t="s">
        <v>2238</v>
      </c>
      <c r="E69" s="537" t="s">
        <v>1432</v>
      </c>
      <c r="F69" s="536" t="s">
        <v>193</v>
      </c>
      <c r="G69" s="538" t="s">
        <v>193</v>
      </c>
      <c r="H69" s="536" t="s">
        <v>1383</v>
      </c>
      <c r="I69" s="539">
        <v>0</v>
      </c>
      <c r="J69" s="539">
        <v>0</v>
      </c>
      <c r="K69" s="540" t="s">
        <v>193</v>
      </c>
      <c r="L69" s="541">
        <v>9628.3620815450886</v>
      </c>
      <c r="M69" s="539" t="s">
        <v>2305</v>
      </c>
      <c r="N69" s="539">
        <v>0.66848353914205993</v>
      </c>
      <c r="O69" s="539">
        <v>0.37047357739252967</v>
      </c>
    </row>
    <row r="70" spans="2:15" x14ac:dyDescent="0.3">
      <c r="B70" s="536" t="s">
        <v>20</v>
      </c>
      <c r="C70" s="536" t="s">
        <v>2233</v>
      </c>
      <c r="D70" s="536" t="s">
        <v>2238</v>
      </c>
      <c r="E70" s="536" t="s">
        <v>1433</v>
      </c>
      <c r="F70" s="536" t="s">
        <v>193</v>
      </c>
      <c r="G70" s="538" t="s">
        <v>193</v>
      </c>
      <c r="H70" s="536" t="s">
        <v>1383</v>
      </c>
      <c r="I70" s="539">
        <v>0</v>
      </c>
      <c r="J70" s="539">
        <v>0</v>
      </c>
      <c r="K70" s="540" t="s">
        <v>193</v>
      </c>
      <c r="L70" s="541">
        <v>13454.757866185981</v>
      </c>
      <c r="M70" s="539" t="s">
        <v>2305</v>
      </c>
      <c r="N70" s="539">
        <v>0.93414477774231552</v>
      </c>
      <c r="O70" s="539">
        <v>0.51770303582479127</v>
      </c>
    </row>
    <row r="71" spans="2:15" x14ac:dyDescent="0.3">
      <c r="B71" s="536" t="s">
        <v>20</v>
      </c>
      <c r="C71" s="536" t="s">
        <v>2233</v>
      </c>
      <c r="D71" s="536" t="s">
        <v>2238</v>
      </c>
      <c r="E71" s="536" t="s">
        <v>1435</v>
      </c>
      <c r="F71" s="536" t="s">
        <v>193</v>
      </c>
      <c r="G71" s="538" t="s">
        <v>193</v>
      </c>
      <c r="H71" s="536" t="s">
        <v>1383</v>
      </c>
      <c r="I71" s="539">
        <v>0</v>
      </c>
      <c r="J71" s="539">
        <v>0</v>
      </c>
      <c r="K71" s="540" t="s">
        <v>193</v>
      </c>
      <c r="L71" s="541">
        <v>6483.816681204893</v>
      </c>
      <c r="M71" s="539" t="s">
        <v>2305</v>
      </c>
      <c r="N71" s="539">
        <v>0.45016220676909069</v>
      </c>
      <c r="O71" s="539">
        <v>0.24947989499143008</v>
      </c>
    </row>
    <row r="72" spans="2:15" x14ac:dyDescent="0.3">
      <c r="B72" s="536" t="s">
        <v>20</v>
      </c>
      <c r="C72" s="536" t="s">
        <v>2233</v>
      </c>
      <c r="D72" s="536" t="s">
        <v>2238</v>
      </c>
      <c r="E72" s="537" t="s">
        <v>1432</v>
      </c>
      <c r="F72" s="536" t="s">
        <v>193</v>
      </c>
      <c r="G72" s="538" t="s">
        <v>193</v>
      </c>
      <c r="H72" s="536" t="s">
        <v>1386</v>
      </c>
      <c r="I72" s="539">
        <v>0</v>
      </c>
      <c r="J72" s="539">
        <v>0</v>
      </c>
      <c r="K72" s="540" t="s">
        <v>193</v>
      </c>
      <c r="L72" s="541">
        <v>108553.42006167349</v>
      </c>
      <c r="M72" s="539" t="s">
        <v>2305</v>
      </c>
      <c r="N72" s="539">
        <v>7.5200924514824603</v>
      </c>
      <c r="O72" s="539">
        <v>4.167635236611579</v>
      </c>
    </row>
    <row r="73" spans="2:15" x14ac:dyDescent="0.3">
      <c r="B73" s="536" t="s">
        <v>20</v>
      </c>
      <c r="C73" s="536" t="s">
        <v>2233</v>
      </c>
      <c r="D73" s="536" t="s">
        <v>2238</v>
      </c>
      <c r="E73" s="536" t="s">
        <v>1433</v>
      </c>
      <c r="F73" s="536" t="s">
        <v>193</v>
      </c>
      <c r="G73" s="538" t="s">
        <v>193</v>
      </c>
      <c r="H73" s="536" t="s">
        <v>1386</v>
      </c>
      <c r="I73" s="539">
        <v>0</v>
      </c>
      <c r="J73" s="539">
        <v>0</v>
      </c>
      <c r="K73" s="540" t="s">
        <v>193</v>
      </c>
      <c r="L73" s="541">
        <v>184527.23836882482</v>
      </c>
      <c r="M73" s="539" t="s">
        <v>2305</v>
      </c>
      <c r="N73" s="539">
        <v>12.783216701619521</v>
      </c>
      <c r="O73" s="539">
        <v>7.0844586960375384</v>
      </c>
    </row>
    <row r="74" spans="2:15" x14ac:dyDescent="0.3">
      <c r="B74" s="536" t="s">
        <v>20</v>
      </c>
      <c r="C74" s="536" t="s">
        <v>2233</v>
      </c>
      <c r="D74" s="536" t="s">
        <v>2238</v>
      </c>
      <c r="E74" s="536" t="s">
        <v>1435</v>
      </c>
      <c r="F74" s="536" t="s">
        <v>193</v>
      </c>
      <c r="G74" s="538" t="s">
        <v>193</v>
      </c>
      <c r="H74" s="536" t="s">
        <v>1386</v>
      </c>
      <c r="I74" s="539">
        <v>0</v>
      </c>
      <c r="J74" s="539">
        <v>0</v>
      </c>
      <c r="K74" s="540" t="s">
        <v>193</v>
      </c>
      <c r="L74" s="541">
        <v>66993.543846162051</v>
      </c>
      <c r="M74" s="539" t="s">
        <v>2305</v>
      </c>
      <c r="N74" s="539">
        <v>4.6410112467147977</v>
      </c>
      <c r="O74" s="539">
        <v>2.5720484329293414</v>
      </c>
    </row>
    <row r="75" spans="2:15" x14ac:dyDescent="0.3">
      <c r="B75" s="536" t="s">
        <v>20</v>
      </c>
      <c r="C75" s="536" t="s">
        <v>2233</v>
      </c>
      <c r="D75" s="536" t="s">
        <v>2238</v>
      </c>
      <c r="E75" s="537" t="s">
        <v>1432</v>
      </c>
      <c r="F75" s="536" t="s">
        <v>193</v>
      </c>
      <c r="G75" s="538" t="s">
        <v>193</v>
      </c>
      <c r="H75" s="536" t="s">
        <v>1385</v>
      </c>
      <c r="I75" s="539">
        <v>0</v>
      </c>
      <c r="J75" s="539">
        <v>0</v>
      </c>
      <c r="K75" s="540" t="s">
        <v>193</v>
      </c>
      <c r="L75" s="541">
        <v>87193.256354641868</v>
      </c>
      <c r="M75" s="539" t="s">
        <v>2305</v>
      </c>
      <c r="N75" s="539">
        <v>6.0537042649229491</v>
      </c>
      <c r="O75" s="539">
        <v>3.354962903620299</v>
      </c>
    </row>
    <row r="76" spans="2:15" x14ac:dyDescent="0.3">
      <c r="B76" s="536" t="s">
        <v>20</v>
      </c>
      <c r="C76" s="536" t="s">
        <v>2233</v>
      </c>
      <c r="D76" s="536" t="s">
        <v>2238</v>
      </c>
      <c r="E76" s="536" t="s">
        <v>1433</v>
      </c>
      <c r="F76" s="536" t="s">
        <v>193</v>
      </c>
      <c r="G76" s="538" t="s">
        <v>193</v>
      </c>
      <c r="H76" s="536" t="s">
        <v>1385</v>
      </c>
      <c r="I76" s="539">
        <v>0</v>
      </c>
      <c r="J76" s="539">
        <v>0</v>
      </c>
      <c r="K76" s="540" t="s">
        <v>193</v>
      </c>
      <c r="L76" s="541">
        <v>144736.73552658816</v>
      </c>
      <c r="M76" s="539" t="s">
        <v>2305</v>
      </c>
      <c r="N76" s="539">
        <v>10.048866503902353</v>
      </c>
      <c r="O76" s="539">
        <v>5.5690818164626847</v>
      </c>
    </row>
    <row r="77" spans="2:15" x14ac:dyDescent="0.3">
      <c r="B77" s="536" t="s">
        <v>20</v>
      </c>
      <c r="C77" s="536" t="s">
        <v>2233</v>
      </c>
      <c r="D77" s="536" t="s">
        <v>2238</v>
      </c>
      <c r="E77" s="536" t="s">
        <v>1435</v>
      </c>
      <c r="F77" s="536" t="s">
        <v>193</v>
      </c>
      <c r="G77" s="538" t="s">
        <v>193</v>
      </c>
      <c r="H77" s="536" t="s">
        <v>1385</v>
      </c>
      <c r="I77" s="539">
        <v>0</v>
      </c>
      <c r="J77" s="539">
        <v>0</v>
      </c>
      <c r="K77" s="540" t="s">
        <v>193</v>
      </c>
      <c r="L77" s="541">
        <v>55184.529897083114</v>
      </c>
      <c r="M77" s="539" t="s">
        <v>2305</v>
      </c>
      <c r="N77" s="539">
        <v>3.8313837326704601</v>
      </c>
      <c r="O77" s="539">
        <v>2.1233528646459692</v>
      </c>
    </row>
    <row r="78" spans="2:15" x14ac:dyDescent="0.3">
      <c r="B78" s="536" t="s">
        <v>20</v>
      </c>
      <c r="C78" s="536" t="s">
        <v>2233</v>
      </c>
      <c r="D78" s="536" t="s">
        <v>2238</v>
      </c>
      <c r="E78" s="537" t="s">
        <v>1432</v>
      </c>
      <c r="F78" s="536" t="s">
        <v>193</v>
      </c>
      <c r="G78" s="538" t="s">
        <v>193</v>
      </c>
      <c r="H78" s="536" t="s">
        <v>1476</v>
      </c>
      <c r="I78" s="539">
        <v>0</v>
      </c>
      <c r="J78" s="539">
        <v>0</v>
      </c>
      <c r="K78" s="540" t="s">
        <v>193</v>
      </c>
      <c r="L78" s="541">
        <v>99093.111535367992</v>
      </c>
      <c r="M78" s="539" t="s">
        <v>2305</v>
      </c>
      <c r="N78" s="539">
        <v>6.8798943519925917</v>
      </c>
      <c r="O78" s="539">
        <v>3.8128374498742943</v>
      </c>
    </row>
    <row r="79" spans="2:15" x14ac:dyDescent="0.3">
      <c r="B79" s="536" t="s">
        <v>20</v>
      </c>
      <c r="C79" s="536" t="s">
        <v>2233</v>
      </c>
      <c r="D79" s="536" t="s">
        <v>2238</v>
      </c>
      <c r="E79" s="536" t="s">
        <v>1433</v>
      </c>
      <c r="F79" s="536" t="s">
        <v>193</v>
      </c>
      <c r="G79" s="538" t="s">
        <v>193</v>
      </c>
      <c r="H79" s="536" t="s">
        <v>1476</v>
      </c>
      <c r="I79" s="539">
        <v>0</v>
      </c>
      <c r="J79" s="539">
        <v>0</v>
      </c>
      <c r="K79" s="540" t="s">
        <v>193</v>
      </c>
      <c r="L79" s="541">
        <v>173584.31442232576</v>
      </c>
      <c r="M79" s="539" t="s">
        <v>2305</v>
      </c>
      <c r="N79" s="539">
        <v>12.05171303922998</v>
      </c>
      <c r="O79" s="539">
        <v>6.6790593663412547</v>
      </c>
    </row>
    <row r="80" spans="2:15" x14ac:dyDescent="0.3">
      <c r="B80" s="536" t="s">
        <v>20</v>
      </c>
      <c r="C80" s="536" t="s">
        <v>2233</v>
      </c>
      <c r="D80" s="536" t="s">
        <v>2238</v>
      </c>
      <c r="E80" s="536" t="s">
        <v>1435</v>
      </c>
      <c r="F80" s="536" t="s">
        <v>193</v>
      </c>
      <c r="G80" s="538" t="s">
        <v>193</v>
      </c>
      <c r="H80" s="536" t="s">
        <v>1476</v>
      </c>
      <c r="I80" s="539">
        <v>0</v>
      </c>
      <c r="J80" s="539">
        <v>0</v>
      </c>
      <c r="K80" s="540" t="s">
        <v>193</v>
      </c>
      <c r="L80" s="541">
        <v>36150.475200214227</v>
      </c>
      <c r="M80" s="539" t="s">
        <v>2305</v>
      </c>
      <c r="N80" s="539">
        <v>2.5098762799776737</v>
      </c>
      <c r="O80" s="539">
        <v>1.3909734343636269</v>
      </c>
    </row>
    <row r="81" spans="2:15" x14ac:dyDescent="0.3">
      <c r="B81" s="536" t="s">
        <v>20</v>
      </c>
      <c r="C81" s="536" t="s">
        <v>2233</v>
      </c>
      <c r="D81" s="536" t="s">
        <v>2238</v>
      </c>
      <c r="E81" s="537" t="s">
        <v>1432</v>
      </c>
      <c r="F81" s="536" t="s">
        <v>193</v>
      </c>
      <c r="G81" s="538" t="s">
        <v>193</v>
      </c>
      <c r="H81" s="536" t="s">
        <v>1391</v>
      </c>
      <c r="I81" s="539">
        <v>0</v>
      </c>
      <c r="J81" s="539">
        <v>0</v>
      </c>
      <c r="K81" s="540" t="s">
        <v>193</v>
      </c>
      <c r="L81" s="541">
        <v>21035.218490818039</v>
      </c>
      <c r="M81" s="539" t="s">
        <v>2305</v>
      </c>
      <c r="N81" s="539">
        <v>1.4604454199246346</v>
      </c>
      <c r="O81" s="539">
        <v>0.80937885172223245</v>
      </c>
    </row>
    <row r="82" spans="2:15" x14ac:dyDescent="0.3">
      <c r="B82" s="536" t="s">
        <v>20</v>
      </c>
      <c r="C82" s="536" t="s">
        <v>2233</v>
      </c>
      <c r="D82" s="536" t="s">
        <v>2238</v>
      </c>
      <c r="E82" s="536" t="s">
        <v>1435</v>
      </c>
      <c r="F82" s="536" t="s">
        <v>193</v>
      </c>
      <c r="G82" s="538" t="s">
        <v>193</v>
      </c>
      <c r="H82" s="536" t="s">
        <v>1391</v>
      </c>
      <c r="I82" s="539">
        <v>0</v>
      </c>
      <c r="J82" s="539">
        <v>0</v>
      </c>
      <c r="K82" s="540" t="s">
        <v>193</v>
      </c>
      <c r="L82" s="541">
        <v>23839.914289593777</v>
      </c>
      <c r="M82" s="539" t="s">
        <v>2305</v>
      </c>
      <c r="N82" s="539">
        <v>1.6551714759145857</v>
      </c>
      <c r="O82" s="539">
        <v>0.91729603195186338</v>
      </c>
    </row>
    <row r="83" spans="2:15" x14ac:dyDescent="0.3">
      <c r="B83" s="536" t="s">
        <v>20</v>
      </c>
      <c r="C83" s="536" t="s">
        <v>2233</v>
      </c>
      <c r="D83" s="536" t="s">
        <v>2238</v>
      </c>
      <c r="E83" s="537" t="s">
        <v>1432</v>
      </c>
      <c r="F83" s="536" t="s">
        <v>193</v>
      </c>
      <c r="G83" s="538" t="s">
        <v>193</v>
      </c>
      <c r="H83" s="536" t="s">
        <v>1478</v>
      </c>
      <c r="I83" s="539">
        <v>0</v>
      </c>
      <c r="J83" s="539">
        <v>0</v>
      </c>
      <c r="K83" s="540" t="s">
        <v>193</v>
      </c>
      <c r="L83" s="541">
        <v>495999.10331679852</v>
      </c>
      <c r="M83" s="539" t="s">
        <v>2305</v>
      </c>
      <c r="N83" s="539">
        <v>34.436515077888956</v>
      </c>
      <c r="O83" s="539">
        <v>19.084716656166062</v>
      </c>
    </row>
    <row r="84" spans="2:15" x14ac:dyDescent="0.3">
      <c r="B84" s="536" t="s">
        <v>20</v>
      </c>
      <c r="C84" s="536" t="s">
        <v>2233</v>
      </c>
      <c r="D84" s="536" t="s">
        <v>2238</v>
      </c>
      <c r="E84" s="536" t="s">
        <v>1435</v>
      </c>
      <c r="F84" s="536" t="s">
        <v>193</v>
      </c>
      <c r="G84" s="538" t="s">
        <v>193</v>
      </c>
      <c r="H84" s="536" t="s">
        <v>1478</v>
      </c>
      <c r="I84" s="539">
        <v>0</v>
      </c>
      <c r="J84" s="539">
        <v>0</v>
      </c>
      <c r="K84" s="540" t="s">
        <v>193</v>
      </c>
      <c r="L84" s="541">
        <v>545599.0136484782</v>
      </c>
      <c r="M84" s="539" t="s">
        <v>2305</v>
      </c>
      <c r="N84" s="539">
        <v>37.880166585677841</v>
      </c>
      <c r="O84" s="539">
        <v>20.993188321782661</v>
      </c>
    </row>
    <row r="85" spans="2:15" x14ac:dyDescent="0.3">
      <c r="B85" s="536" t="s">
        <v>20</v>
      </c>
      <c r="C85" s="536" t="s">
        <v>2233</v>
      </c>
      <c r="D85" s="536" t="s">
        <v>2238</v>
      </c>
      <c r="E85" s="537" t="s">
        <v>1432</v>
      </c>
      <c r="F85" s="536" t="s">
        <v>193</v>
      </c>
      <c r="G85" s="538" t="s">
        <v>193</v>
      </c>
      <c r="H85" s="536" t="s">
        <v>1481</v>
      </c>
      <c r="I85" s="539">
        <v>0</v>
      </c>
      <c r="J85" s="539">
        <v>0</v>
      </c>
      <c r="K85" s="540" t="s">
        <v>193</v>
      </c>
      <c r="L85" s="541">
        <v>110440.35066376602</v>
      </c>
      <c r="M85" s="539" t="s">
        <v>2305</v>
      </c>
      <c r="N85" s="539">
        <v>7.6677170894218349</v>
      </c>
      <c r="O85" s="539">
        <v>4.2494488109575812</v>
      </c>
    </row>
    <row r="86" spans="2:15" x14ac:dyDescent="0.3">
      <c r="B86" s="536" t="s">
        <v>20</v>
      </c>
      <c r="C86" s="536" t="s">
        <v>2233</v>
      </c>
      <c r="D86" s="536" t="s">
        <v>2238</v>
      </c>
      <c r="E86" s="536" t="s">
        <v>1435</v>
      </c>
      <c r="F86" s="536" t="s">
        <v>193</v>
      </c>
      <c r="G86" s="538" t="s">
        <v>193</v>
      </c>
      <c r="H86" s="536" t="s">
        <v>1481</v>
      </c>
      <c r="I86" s="539">
        <v>0</v>
      </c>
      <c r="J86" s="539">
        <v>0</v>
      </c>
      <c r="K86" s="540" t="s">
        <v>193</v>
      </c>
      <c r="L86" s="541">
        <v>44176.140265506423</v>
      </c>
      <c r="M86" s="539" t="s">
        <v>2305</v>
      </c>
      <c r="N86" s="539">
        <v>3.0670868357687349</v>
      </c>
      <c r="O86" s="539">
        <v>1.6997795243830331</v>
      </c>
    </row>
    <row r="87" spans="2:15" x14ac:dyDescent="0.3">
      <c r="B87" s="536" t="s">
        <v>20</v>
      </c>
      <c r="C87" s="536" t="s">
        <v>2233</v>
      </c>
      <c r="D87" s="536" t="s">
        <v>2238</v>
      </c>
      <c r="E87" s="537" t="s">
        <v>1432</v>
      </c>
      <c r="F87" s="536" t="s">
        <v>193</v>
      </c>
      <c r="G87" s="538" t="s">
        <v>193</v>
      </c>
      <c r="H87" s="536" t="s">
        <v>1482</v>
      </c>
      <c r="I87" s="539">
        <v>0</v>
      </c>
      <c r="J87" s="539">
        <v>0</v>
      </c>
      <c r="K87" s="540" t="s">
        <v>193</v>
      </c>
      <c r="L87" s="541">
        <v>125025.97896516114</v>
      </c>
      <c r="M87" s="539" t="s">
        <v>2305</v>
      </c>
      <c r="N87" s="539">
        <v>8.661237205801017</v>
      </c>
      <c r="O87" s="539">
        <v>4.8000576594549242</v>
      </c>
    </row>
    <row r="88" spans="2:15" x14ac:dyDescent="0.3">
      <c r="B88" s="536" t="s">
        <v>20</v>
      </c>
      <c r="C88" s="536" t="s">
        <v>2233</v>
      </c>
      <c r="D88" s="536" t="s">
        <v>2238</v>
      </c>
      <c r="E88" s="536" t="s">
        <v>1435</v>
      </c>
      <c r="F88" s="536" t="s">
        <v>193</v>
      </c>
      <c r="G88" s="538" t="s">
        <v>193</v>
      </c>
      <c r="H88" s="536" t="s">
        <v>1482</v>
      </c>
      <c r="I88" s="539">
        <v>0</v>
      </c>
      <c r="J88" s="539">
        <v>0</v>
      </c>
      <c r="K88" s="540" t="s">
        <v>193</v>
      </c>
      <c r="L88" s="541">
        <v>62512.989482580611</v>
      </c>
      <c r="M88" s="539" t="s">
        <v>2305</v>
      </c>
      <c r="N88" s="539">
        <v>4.3306186029005111</v>
      </c>
      <c r="O88" s="539">
        <v>2.4000288297274639</v>
      </c>
    </row>
    <row r="89" spans="2:15" x14ac:dyDescent="0.3">
      <c r="B89" s="536" t="s">
        <v>20</v>
      </c>
      <c r="C89" s="536" t="s">
        <v>2233</v>
      </c>
      <c r="D89" s="536" t="s">
        <v>2238</v>
      </c>
      <c r="E89" s="537" t="s">
        <v>1432</v>
      </c>
      <c r="F89" s="536" t="s">
        <v>193</v>
      </c>
      <c r="G89" s="538" t="s">
        <v>193</v>
      </c>
      <c r="H89" s="536" t="s">
        <v>1483</v>
      </c>
      <c r="I89" s="539">
        <v>0</v>
      </c>
      <c r="J89" s="539">
        <v>0</v>
      </c>
      <c r="K89" s="540" t="s">
        <v>193</v>
      </c>
      <c r="L89" s="541">
        <v>877530.55210714438</v>
      </c>
      <c r="M89" s="539" t="s">
        <v>2305</v>
      </c>
      <c r="N89" s="539">
        <v>60.925703064516888</v>
      </c>
      <c r="O89" s="539">
        <v>33.765024638355264</v>
      </c>
    </row>
    <row r="90" spans="2:15" x14ac:dyDescent="0.3">
      <c r="B90" s="536" t="s">
        <v>20</v>
      </c>
      <c r="C90" s="536" t="s">
        <v>2233</v>
      </c>
      <c r="D90" s="536" t="s">
        <v>2238</v>
      </c>
      <c r="E90" s="536" t="s">
        <v>1435</v>
      </c>
      <c r="F90" s="536" t="s">
        <v>193</v>
      </c>
      <c r="G90" s="538" t="s">
        <v>193</v>
      </c>
      <c r="H90" s="536" t="s">
        <v>1483</v>
      </c>
      <c r="I90" s="539">
        <v>0</v>
      </c>
      <c r="J90" s="539">
        <v>0</v>
      </c>
      <c r="K90" s="540" t="s">
        <v>193</v>
      </c>
      <c r="L90" s="541">
        <v>438765.27605357236</v>
      </c>
      <c r="M90" s="539" t="s">
        <v>2305</v>
      </c>
      <c r="N90" s="539">
        <v>30.462851532258455</v>
      </c>
      <c r="O90" s="539">
        <v>16.882512319177636</v>
      </c>
    </row>
    <row r="91" spans="2:15" x14ac:dyDescent="0.3">
      <c r="B91" s="536" t="s">
        <v>495</v>
      </c>
      <c r="C91" s="536" t="s">
        <v>2233</v>
      </c>
      <c r="D91" s="536" t="s">
        <v>2238</v>
      </c>
      <c r="E91" s="536" t="s">
        <v>1435</v>
      </c>
      <c r="F91" s="536" t="s">
        <v>193</v>
      </c>
      <c r="G91" s="538" t="s">
        <v>193</v>
      </c>
      <c r="H91" s="536" t="s">
        <v>1485</v>
      </c>
      <c r="I91" s="539">
        <v>0</v>
      </c>
      <c r="J91" s="539">
        <v>0</v>
      </c>
      <c r="K91" s="540" t="s">
        <v>193</v>
      </c>
      <c r="L91" s="541">
        <v>25726.799999999996</v>
      </c>
      <c r="M91" s="539" t="s">
        <v>2305</v>
      </c>
      <c r="N91" s="539">
        <v>2.5667949944999999</v>
      </c>
      <c r="O91" s="539">
        <v>1.4225177859519003</v>
      </c>
    </row>
    <row r="92" spans="2:15" x14ac:dyDescent="0.3">
      <c r="B92" s="536" t="s">
        <v>11</v>
      </c>
      <c r="C92" s="536" t="s">
        <v>2233</v>
      </c>
      <c r="D92" s="536" t="s">
        <v>2238</v>
      </c>
      <c r="E92" s="537" t="s">
        <v>1432</v>
      </c>
      <c r="F92" s="536" t="s">
        <v>193</v>
      </c>
      <c r="G92" s="538" t="s">
        <v>193</v>
      </c>
      <c r="H92" s="536" t="s">
        <v>1489</v>
      </c>
      <c r="I92" s="539">
        <v>0</v>
      </c>
      <c r="J92" s="539">
        <v>0</v>
      </c>
      <c r="K92" s="540" t="s">
        <v>193</v>
      </c>
      <c r="L92" s="541">
        <v>38918.954549999995</v>
      </c>
      <c r="M92" s="539" t="s">
        <v>2305</v>
      </c>
      <c r="N92" s="539">
        <v>2.6961300359285238</v>
      </c>
      <c r="O92" s="539">
        <v>1.494195265911588</v>
      </c>
    </row>
    <row r="93" spans="2:15" x14ac:dyDescent="0.3">
      <c r="B93" s="536" t="s">
        <v>11</v>
      </c>
      <c r="C93" s="536" t="s">
        <v>2233</v>
      </c>
      <c r="D93" s="536" t="s">
        <v>2238</v>
      </c>
      <c r="E93" s="536" t="s">
        <v>1435</v>
      </c>
      <c r="F93" s="536" t="s">
        <v>193</v>
      </c>
      <c r="G93" s="538" t="s">
        <v>193</v>
      </c>
      <c r="H93" s="536" t="s">
        <v>1489</v>
      </c>
      <c r="I93" s="539">
        <v>0</v>
      </c>
      <c r="J93" s="539">
        <v>0</v>
      </c>
      <c r="K93" s="540" t="s">
        <v>193</v>
      </c>
      <c r="L93" s="541">
        <v>13621.622542500003</v>
      </c>
      <c r="M93" s="539" t="s">
        <v>2305</v>
      </c>
      <c r="N93" s="539">
        <v>0.94364471244295878</v>
      </c>
      <c r="O93" s="539">
        <v>0.52296789963588775</v>
      </c>
    </row>
    <row r="94" spans="2:15" x14ac:dyDescent="0.3">
      <c r="B94" s="536" t="s">
        <v>37</v>
      </c>
      <c r="C94" s="536" t="s">
        <v>2233</v>
      </c>
      <c r="D94" s="536" t="s">
        <v>2238</v>
      </c>
      <c r="E94" s="537" t="s">
        <v>1432</v>
      </c>
      <c r="F94" s="536" t="s">
        <v>193</v>
      </c>
      <c r="G94" s="538" t="s">
        <v>193</v>
      </c>
      <c r="H94" s="536" t="s">
        <v>1492</v>
      </c>
      <c r="I94" s="539">
        <v>0</v>
      </c>
      <c r="J94" s="539">
        <v>0</v>
      </c>
      <c r="K94" s="540" t="s">
        <v>193</v>
      </c>
      <c r="L94" s="541">
        <v>1387.569</v>
      </c>
      <c r="M94" s="539" t="s">
        <v>2305</v>
      </c>
      <c r="N94" s="539">
        <v>9.6336949947250006E-2</v>
      </c>
      <c r="O94" s="539">
        <v>5.3389937660765954E-2</v>
      </c>
    </row>
    <row r="95" spans="2:15" x14ac:dyDescent="0.3">
      <c r="B95" s="536" t="s">
        <v>37</v>
      </c>
      <c r="C95" s="536" t="s">
        <v>2233</v>
      </c>
      <c r="D95" s="536" t="s">
        <v>2238</v>
      </c>
      <c r="E95" s="536" t="s">
        <v>1435</v>
      </c>
      <c r="F95" s="536" t="s">
        <v>193</v>
      </c>
      <c r="G95" s="538" t="s">
        <v>193</v>
      </c>
      <c r="H95" s="536" t="s">
        <v>1492</v>
      </c>
      <c r="I95" s="539">
        <v>0</v>
      </c>
      <c r="J95" s="539">
        <v>0</v>
      </c>
      <c r="K95" s="540" t="s">
        <v>193</v>
      </c>
      <c r="L95" s="541">
        <v>388.51932000000005</v>
      </c>
      <c r="M95" s="539" t="s">
        <v>2305</v>
      </c>
      <c r="N95" s="539">
        <v>2.6974345985230005E-2</v>
      </c>
      <c r="O95" s="539">
        <v>1.4949182545014469E-2</v>
      </c>
    </row>
    <row r="96" spans="2:15" x14ac:dyDescent="0.3">
      <c r="B96" s="536" t="s">
        <v>34</v>
      </c>
      <c r="C96" s="536" t="s">
        <v>2233</v>
      </c>
      <c r="D96" s="536" t="s">
        <v>2238</v>
      </c>
      <c r="E96" s="537" t="s">
        <v>1432</v>
      </c>
      <c r="F96" s="536" t="s">
        <v>193</v>
      </c>
      <c r="G96" s="538" t="s">
        <v>193</v>
      </c>
      <c r="H96" s="536" t="s">
        <v>1495</v>
      </c>
      <c r="I96" s="539">
        <v>0</v>
      </c>
      <c r="J96" s="539">
        <v>0</v>
      </c>
      <c r="K96" s="540" t="s">
        <v>193</v>
      </c>
      <c r="L96" s="541">
        <v>7663.6261500000001</v>
      </c>
      <c r="M96" s="539" t="s">
        <v>2305</v>
      </c>
      <c r="N96" s="539">
        <v>0.53090153335432488</v>
      </c>
      <c r="O96" s="539">
        <v>0.29422562978496691</v>
      </c>
    </row>
    <row r="97" spans="2:15" x14ac:dyDescent="0.3">
      <c r="B97" s="536" t="s">
        <v>34</v>
      </c>
      <c r="C97" s="536" t="s">
        <v>2233</v>
      </c>
      <c r="D97" s="536" t="s">
        <v>2238</v>
      </c>
      <c r="E97" s="536" t="s">
        <v>1435</v>
      </c>
      <c r="F97" s="536" t="s">
        <v>193</v>
      </c>
      <c r="G97" s="538" t="s">
        <v>193</v>
      </c>
      <c r="H97" s="536" t="s">
        <v>1495</v>
      </c>
      <c r="I97" s="539">
        <v>0</v>
      </c>
      <c r="J97" s="539">
        <v>0</v>
      </c>
      <c r="K97" s="540" t="s">
        <v>193</v>
      </c>
      <c r="L97" s="541">
        <v>1915.9065375000005</v>
      </c>
      <c r="M97" s="539" t="s">
        <v>2305</v>
      </c>
      <c r="N97" s="539">
        <v>0.13272538333858125</v>
      </c>
      <c r="O97" s="539">
        <v>7.3556407446241742E-2</v>
      </c>
    </row>
    <row r="98" spans="2:15" x14ac:dyDescent="0.3">
      <c r="B98" s="536" t="s">
        <v>601</v>
      </c>
      <c r="C98" s="536" t="s">
        <v>2233</v>
      </c>
      <c r="D98" s="536" t="s">
        <v>2238</v>
      </c>
      <c r="E98" s="537" t="s">
        <v>1432</v>
      </c>
      <c r="F98" s="536" t="s">
        <v>193</v>
      </c>
      <c r="G98" s="538" t="s">
        <v>193</v>
      </c>
      <c r="H98" s="536" t="s">
        <v>597</v>
      </c>
      <c r="I98" s="539">
        <v>0</v>
      </c>
      <c r="J98" s="539">
        <v>0</v>
      </c>
      <c r="K98" s="540" t="s">
        <v>193</v>
      </c>
      <c r="L98" s="541">
        <v>664983.55019999971</v>
      </c>
      <c r="M98" s="539" t="s">
        <v>2305</v>
      </c>
      <c r="N98" s="539">
        <v>46.067067931880061</v>
      </c>
      <c r="O98" s="539">
        <v>25.530369047847934</v>
      </c>
    </row>
    <row r="99" spans="2:15" x14ac:dyDescent="0.3">
      <c r="B99" s="536" t="s">
        <v>601</v>
      </c>
      <c r="C99" s="536" t="s">
        <v>2233</v>
      </c>
      <c r="D99" s="536" t="s">
        <v>2238</v>
      </c>
      <c r="E99" s="536" t="s">
        <v>1433</v>
      </c>
      <c r="F99" s="536" t="s">
        <v>193</v>
      </c>
      <c r="G99" s="538" t="s">
        <v>193</v>
      </c>
      <c r="H99" s="536" t="s">
        <v>597</v>
      </c>
      <c r="I99" s="539">
        <v>0</v>
      </c>
      <c r="J99" s="539">
        <v>0</v>
      </c>
      <c r="K99" s="540" t="s">
        <v>193</v>
      </c>
      <c r="L99" s="541">
        <v>244166.71537601901</v>
      </c>
      <c r="M99" s="539" t="s">
        <v>2305</v>
      </c>
      <c r="N99" s="539">
        <v>16.9147712910314</v>
      </c>
      <c r="O99" s="539">
        <v>9.374166249489603</v>
      </c>
    </row>
    <row r="100" spans="2:15" x14ac:dyDescent="0.3">
      <c r="B100" s="536" t="s">
        <v>601</v>
      </c>
      <c r="C100" s="536" t="s">
        <v>2233</v>
      </c>
      <c r="D100" s="536" t="s">
        <v>2238</v>
      </c>
      <c r="E100" s="536" t="s">
        <v>1435</v>
      </c>
      <c r="F100" s="536" t="s">
        <v>193</v>
      </c>
      <c r="G100" s="538" t="s">
        <v>193</v>
      </c>
      <c r="H100" s="536" t="s">
        <v>597</v>
      </c>
      <c r="I100" s="539">
        <v>0</v>
      </c>
      <c r="J100" s="539">
        <v>0</v>
      </c>
      <c r="K100" s="540" t="s">
        <v>193</v>
      </c>
      <c r="L100" s="541">
        <v>346946.22642457235</v>
      </c>
      <c r="M100" s="539" t="s">
        <v>2305</v>
      </c>
      <c r="N100" s="539">
        <v>24.034873308675454</v>
      </c>
      <c r="O100" s="539">
        <v>13.320126787667936</v>
      </c>
    </row>
    <row r="101" spans="2:15" x14ac:dyDescent="0.3">
      <c r="B101" s="536" t="s">
        <v>20</v>
      </c>
      <c r="C101" s="536" t="s">
        <v>2233</v>
      </c>
      <c r="D101" s="536" t="s">
        <v>2238</v>
      </c>
      <c r="E101" s="537" t="s">
        <v>1432</v>
      </c>
      <c r="F101" s="536" t="s">
        <v>193</v>
      </c>
      <c r="G101" s="538" t="s">
        <v>193</v>
      </c>
      <c r="H101" s="536" t="s">
        <v>1481</v>
      </c>
      <c r="I101" s="539">
        <v>0</v>
      </c>
      <c r="J101" s="539">
        <v>0</v>
      </c>
      <c r="K101" s="540" t="s">
        <v>193</v>
      </c>
      <c r="L101" s="542">
        <v>13175.9028</v>
      </c>
      <c r="M101" s="539" t="s">
        <v>2309</v>
      </c>
      <c r="N101" s="539">
        <v>1.5377530278365998</v>
      </c>
      <c r="O101" s="539">
        <v>0.85222272802704369</v>
      </c>
    </row>
    <row r="102" spans="2:15" x14ac:dyDescent="0.3">
      <c r="B102" s="536" t="s">
        <v>20</v>
      </c>
      <c r="C102" s="536" t="s">
        <v>2233</v>
      </c>
      <c r="D102" s="536" t="s">
        <v>2238</v>
      </c>
      <c r="E102" s="536" t="s">
        <v>1435</v>
      </c>
      <c r="F102" s="536" t="s">
        <v>193</v>
      </c>
      <c r="G102" s="538" t="s">
        <v>193</v>
      </c>
      <c r="H102" s="536" t="s">
        <v>1481</v>
      </c>
      <c r="I102" s="539">
        <v>0</v>
      </c>
      <c r="J102" s="539">
        <v>0</v>
      </c>
      <c r="K102" s="540" t="s">
        <v>193</v>
      </c>
      <c r="L102" s="542">
        <v>27669.403946395134</v>
      </c>
      <c r="M102" s="539" t="s">
        <v>2309</v>
      </c>
      <c r="N102" s="539">
        <v>3.2292822998818029</v>
      </c>
      <c r="O102" s="539">
        <v>1.7896682505944952</v>
      </c>
    </row>
    <row r="103" spans="2:15" x14ac:dyDescent="0.3">
      <c r="B103" s="536" t="s">
        <v>20</v>
      </c>
      <c r="C103" s="536" t="s">
        <v>2233</v>
      </c>
      <c r="D103" s="536" t="s">
        <v>2238</v>
      </c>
      <c r="E103" s="537" t="s">
        <v>1432</v>
      </c>
      <c r="F103" s="536" t="s">
        <v>193</v>
      </c>
      <c r="G103" s="538" t="s">
        <v>193</v>
      </c>
      <c r="H103" s="536" t="s">
        <v>1507</v>
      </c>
      <c r="I103" s="539">
        <v>0</v>
      </c>
      <c r="J103" s="539">
        <v>0</v>
      </c>
      <c r="K103" s="540" t="s">
        <v>193</v>
      </c>
      <c r="L103" s="542">
        <v>5473.2247918492139</v>
      </c>
      <c r="M103" s="539" t="s">
        <v>2309</v>
      </c>
      <c r="N103" s="539">
        <v>0.6387773288443257</v>
      </c>
      <c r="O103" s="539">
        <v>0.35401039564552533</v>
      </c>
    </row>
    <row r="104" spans="2:15" x14ac:dyDescent="0.3">
      <c r="B104" s="536" t="s">
        <v>20</v>
      </c>
      <c r="C104" s="536" t="s">
        <v>2233</v>
      </c>
      <c r="D104" s="536" t="s">
        <v>2238</v>
      </c>
      <c r="E104" s="536" t="s">
        <v>1435</v>
      </c>
      <c r="F104" s="536" t="s">
        <v>193</v>
      </c>
      <c r="G104" s="538" t="s">
        <v>193</v>
      </c>
      <c r="H104" s="536" t="s">
        <v>1507</v>
      </c>
      <c r="I104" s="539">
        <v>0</v>
      </c>
      <c r="J104" s="539">
        <v>0</v>
      </c>
      <c r="K104" s="540" t="s">
        <v>193</v>
      </c>
      <c r="L104" s="542">
        <v>11493.77206288335</v>
      </c>
      <c r="M104" s="539" t="s">
        <v>2309</v>
      </c>
      <c r="N104" s="539">
        <v>1.3414323905730843</v>
      </c>
      <c r="O104" s="539">
        <v>0.74342183085560343</v>
      </c>
    </row>
    <row r="105" spans="2:15" ht="24" x14ac:dyDescent="0.3">
      <c r="B105" s="536" t="s">
        <v>2310</v>
      </c>
      <c r="C105" s="536" t="s">
        <v>2233</v>
      </c>
      <c r="D105" s="536" t="s">
        <v>2311</v>
      </c>
      <c r="E105" s="536" t="s">
        <v>2312</v>
      </c>
      <c r="F105" s="536" t="s">
        <v>193</v>
      </c>
      <c r="G105" s="543" t="s">
        <v>181</v>
      </c>
      <c r="H105" s="536" t="s">
        <v>312</v>
      </c>
      <c r="I105" s="539">
        <v>0</v>
      </c>
      <c r="J105" s="539">
        <v>0</v>
      </c>
      <c r="K105" s="540" t="s">
        <v>181</v>
      </c>
      <c r="L105" s="544">
        <v>2681.35</v>
      </c>
      <c r="M105" s="545" t="s">
        <v>2313</v>
      </c>
      <c r="N105" s="546">
        <v>185.96</v>
      </c>
      <c r="O105" s="546">
        <v>103.06</v>
      </c>
    </row>
    <row r="106" spans="2:15" ht="24" x14ac:dyDescent="0.3">
      <c r="B106" s="536" t="s">
        <v>2310</v>
      </c>
      <c r="C106" s="536" t="s">
        <v>2233</v>
      </c>
      <c r="D106" s="536" t="s">
        <v>2311</v>
      </c>
      <c r="E106" s="536" t="s">
        <v>2312</v>
      </c>
      <c r="F106" s="536" t="s">
        <v>193</v>
      </c>
      <c r="G106" s="543" t="s">
        <v>181</v>
      </c>
      <c r="H106" s="536" t="s">
        <v>312</v>
      </c>
      <c r="I106" s="539">
        <v>0</v>
      </c>
      <c r="J106" s="539">
        <v>0</v>
      </c>
      <c r="K106" s="540" t="s">
        <v>181</v>
      </c>
      <c r="L106" s="544">
        <v>19408.91</v>
      </c>
      <c r="M106" s="545" t="s">
        <v>2314</v>
      </c>
      <c r="N106" s="546">
        <v>2.27</v>
      </c>
      <c r="O106" s="546">
        <v>1.26</v>
      </c>
    </row>
    <row r="107" spans="2:15" ht="36" x14ac:dyDescent="0.3">
      <c r="B107" s="536" t="s">
        <v>2243</v>
      </c>
      <c r="C107" s="536" t="s">
        <v>2233</v>
      </c>
      <c r="D107" s="536" t="s">
        <v>2238</v>
      </c>
      <c r="E107" s="545" t="s">
        <v>2244</v>
      </c>
      <c r="F107" s="536" t="s">
        <v>193</v>
      </c>
      <c r="G107" s="538" t="s">
        <v>193</v>
      </c>
      <c r="H107" s="536" t="s">
        <v>2315</v>
      </c>
      <c r="I107" s="539">
        <v>0</v>
      </c>
      <c r="J107" s="539">
        <v>0</v>
      </c>
      <c r="K107" s="540" t="s">
        <v>193</v>
      </c>
      <c r="L107" s="546">
        <v>-297.98</v>
      </c>
      <c r="M107" s="545" t="s">
        <v>2313</v>
      </c>
      <c r="N107" s="546">
        <v>-20.7</v>
      </c>
      <c r="O107" s="546">
        <v>-11.47</v>
      </c>
    </row>
    <row r="108" spans="2:15" ht="36" x14ac:dyDescent="0.3">
      <c r="B108" s="536" t="s">
        <v>2243</v>
      </c>
      <c r="C108" s="536" t="s">
        <v>2233</v>
      </c>
      <c r="D108" s="536" t="s">
        <v>2238</v>
      </c>
      <c r="E108" s="547" t="s">
        <v>2246</v>
      </c>
      <c r="F108" s="536" t="s">
        <v>193</v>
      </c>
      <c r="G108" s="543" t="s">
        <v>181</v>
      </c>
      <c r="H108" s="536" t="s">
        <v>312</v>
      </c>
      <c r="I108" s="539">
        <v>0</v>
      </c>
      <c r="J108" s="539">
        <v>0</v>
      </c>
      <c r="K108" s="540" t="s">
        <v>181</v>
      </c>
      <c r="L108" s="546" t="s">
        <v>312</v>
      </c>
      <c r="M108" s="545" t="s">
        <v>2313</v>
      </c>
      <c r="N108" s="546">
        <v>-0.39</v>
      </c>
      <c r="O108" s="546">
        <v>-0.22</v>
      </c>
    </row>
    <row r="109" spans="2:15" ht="36" x14ac:dyDescent="0.3">
      <c r="B109" s="536" t="s">
        <v>2243</v>
      </c>
      <c r="C109" s="536" t="s">
        <v>2233</v>
      </c>
      <c r="D109" s="536" t="s">
        <v>2238</v>
      </c>
      <c r="E109" s="545" t="s">
        <v>2247</v>
      </c>
      <c r="F109" s="536" t="s">
        <v>193</v>
      </c>
      <c r="G109" s="543" t="s">
        <v>181</v>
      </c>
      <c r="H109" s="536" t="s">
        <v>312</v>
      </c>
      <c r="I109" s="539">
        <v>0</v>
      </c>
      <c r="J109" s="539">
        <v>0</v>
      </c>
      <c r="K109" s="540" t="s">
        <v>181</v>
      </c>
      <c r="L109" s="548">
        <v>-1924.91</v>
      </c>
      <c r="M109" s="545" t="s">
        <v>2313</v>
      </c>
      <c r="N109" s="546">
        <v>-133.35</v>
      </c>
      <c r="O109" s="546">
        <v>-73.900000000000006</v>
      </c>
    </row>
    <row r="110" spans="2:15" ht="36" x14ac:dyDescent="0.3">
      <c r="B110" s="536" t="s">
        <v>2243</v>
      </c>
      <c r="C110" s="536" t="s">
        <v>2233</v>
      </c>
      <c r="D110" s="536" t="s">
        <v>2238</v>
      </c>
      <c r="E110" s="545" t="s">
        <v>2248</v>
      </c>
      <c r="F110" s="536" t="s">
        <v>193</v>
      </c>
      <c r="G110" s="543" t="s">
        <v>181</v>
      </c>
      <c r="H110" s="536" t="s">
        <v>312</v>
      </c>
      <c r="I110" s="539">
        <v>0</v>
      </c>
      <c r="J110" s="539">
        <v>0</v>
      </c>
      <c r="K110" s="540" t="s">
        <v>181</v>
      </c>
      <c r="L110" s="546" t="s">
        <v>312</v>
      </c>
      <c r="M110" s="545" t="s">
        <v>2313</v>
      </c>
      <c r="N110" s="546">
        <v>-4.33</v>
      </c>
      <c r="O110" s="546">
        <v>-2.4</v>
      </c>
    </row>
    <row r="111" spans="2:15" x14ac:dyDescent="0.3">
      <c r="B111" s="536" t="s">
        <v>2316</v>
      </c>
      <c r="C111" s="536" t="s">
        <v>2233</v>
      </c>
      <c r="D111" s="536" t="s">
        <v>2259</v>
      </c>
      <c r="E111" s="537" t="s">
        <v>2317</v>
      </c>
      <c r="F111" s="536" t="s">
        <v>193</v>
      </c>
      <c r="G111" s="543" t="s">
        <v>181</v>
      </c>
      <c r="H111" s="536" t="s">
        <v>312</v>
      </c>
      <c r="I111" s="539" t="s">
        <v>2318</v>
      </c>
      <c r="J111" s="549">
        <v>881.32</v>
      </c>
      <c r="K111" s="540" t="s">
        <v>181</v>
      </c>
      <c r="L111" s="550" t="s">
        <v>182</v>
      </c>
      <c r="M111" s="550" t="s">
        <v>182</v>
      </c>
      <c r="N111" s="550" t="s">
        <v>182</v>
      </c>
      <c r="O111" s="550" t="s">
        <v>182</v>
      </c>
    </row>
    <row r="112" spans="2:15" x14ac:dyDescent="0.3">
      <c r="B112" s="536" t="s">
        <v>2316</v>
      </c>
      <c r="C112" s="536" t="s">
        <v>2233</v>
      </c>
      <c r="D112" s="536" t="s">
        <v>2259</v>
      </c>
      <c r="E112" s="537" t="s">
        <v>2252</v>
      </c>
      <c r="F112" s="536" t="s">
        <v>193</v>
      </c>
      <c r="G112" s="543" t="s">
        <v>181</v>
      </c>
      <c r="H112" s="536" t="s">
        <v>312</v>
      </c>
      <c r="I112" s="539" t="s">
        <v>2318</v>
      </c>
      <c r="J112" s="549">
        <v>-176.88</v>
      </c>
      <c r="K112" s="540" t="s">
        <v>181</v>
      </c>
      <c r="L112" s="550" t="s">
        <v>182</v>
      </c>
      <c r="M112" s="550" t="s">
        <v>182</v>
      </c>
      <c r="N112" s="550" t="s">
        <v>182</v>
      </c>
      <c r="O112" s="550" t="s">
        <v>182</v>
      </c>
    </row>
    <row r="113" spans="2:15" x14ac:dyDescent="0.3">
      <c r="B113" s="536" t="s">
        <v>2316</v>
      </c>
      <c r="C113" s="536" t="s">
        <v>2233</v>
      </c>
      <c r="D113" s="536" t="s">
        <v>2259</v>
      </c>
      <c r="E113" s="537" t="s">
        <v>2253</v>
      </c>
      <c r="F113" s="536" t="s">
        <v>193</v>
      </c>
      <c r="G113" s="543" t="s">
        <v>181</v>
      </c>
      <c r="H113" s="536" t="s">
        <v>312</v>
      </c>
      <c r="I113" s="539" t="s">
        <v>2318</v>
      </c>
      <c r="J113" s="549">
        <v>-303.89</v>
      </c>
      <c r="K113" s="540" t="s">
        <v>181</v>
      </c>
      <c r="L113" s="550" t="s">
        <v>182</v>
      </c>
      <c r="M113" s="550" t="s">
        <v>182</v>
      </c>
      <c r="N113" s="550" t="s">
        <v>182</v>
      </c>
      <c r="O113" s="550" t="s">
        <v>182</v>
      </c>
    </row>
    <row r="114" spans="2:15" ht="24" x14ac:dyDescent="0.3">
      <c r="B114" s="536" t="s">
        <v>488</v>
      </c>
      <c r="C114" s="536" t="s">
        <v>2233</v>
      </c>
      <c r="D114" s="536" t="s">
        <v>2259</v>
      </c>
      <c r="E114" s="536" t="s">
        <v>2319</v>
      </c>
      <c r="F114" s="536" t="s">
        <v>193</v>
      </c>
      <c r="G114" s="543" t="s">
        <v>181</v>
      </c>
      <c r="H114" s="536" t="s">
        <v>312</v>
      </c>
      <c r="I114" s="539" t="s">
        <v>2318</v>
      </c>
      <c r="J114" s="551">
        <v>15.96</v>
      </c>
      <c r="K114" s="540" t="s">
        <v>181</v>
      </c>
      <c r="L114" s="550" t="s">
        <v>182</v>
      </c>
      <c r="M114" s="550" t="s">
        <v>182</v>
      </c>
      <c r="N114" s="550" t="s">
        <v>182</v>
      </c>
      <c r="O114" s="550" t="s">
        <v>182</v>
      </c>
    </row>
    <row r="115" spans="2:15" ht="24" x14ac:dyDescent="0.3">
      <c r="B115" s="536" t="s">
        <v>20</v>
      </c>
      <c r="C115" s="536" t="s">
        <v>2233</v>
      </c>
      <c r="D115" s="536" t="s">
        <v>2259</v>
      </c>
      <c r="E115" s="536" t="s">
        <v>2320</v>
      </c>
      <c r="F115" s="536" t="s">
        <v>193</v>
      </c>
      <c r="G115" s="538" t="s">
        <v>193</v>
      </c>
      <c r="H115" s="536" t="s">
        <v>2321</v>
      </c>
      <c r="I115" s="539" t="s">
        <v>2318</v>
      </c>
      <c r="J115" s="551">
        <v>3.62</v>
      </c>
      <c r="K115" s="540" t="s">
        <v>181</v>
      </c>
      <c r="L115" s="550" t="s">
        <v>182</v>
      </c>
      <c r="M115" s="550" t="s">
        <v>182</v>
      </c>
      <c r="N115" s="550" t="s">
        <v>182</v>
      </c>
      <c r="O115" s="550" t="s">
        <v>182</v>
      </c>
    </row>
    <row r="116" spans="2:15" ht="24" x14ac:dyDescent="0.3">
      <c r="B116" s="536" t="s">
        <v>11</v>
      </c>
      <c r="C116" s="536" t="s">
        <v>2233</v>
      </c>
      <c r="D116" s="536" t="s">
        <v>1802</v>
      </c>
      <c r="E116" s="536" t="s">
        <v>2322</v>
      </c>
      <c r="F116" s="536" t="s">
        <v>193</v>
      </c>
      <c r="G116" s="543" t="s">
        <v>181</v>
      </c>
      <c r="H116" s="536" t="s">
        <v>312</v>
      </c>
      <c r="I116" s="539" t="s">
        <v>2318</v>
      </c>
      <c r="J116" s="546">
        <v>85.65</v>
      </c>
      <c r="K116" s="540" t="s">
        <v>181</v>
      </c>
      <c r="L116" s="550" t="s">
        <v>182</v>
      </c>
      <c r="M116" s="550" t="s">
        <v>182</v>
      </c>
      <c r="N116" s="550" t="s">
        <v>182</v>
      </c>
      <c r="O116" s="550" t="s">
        <v>182</v>
      </c>
    </row>
    <row r="117" spans="2:15" ht="24" x14ac:dyDescent="0.3">
      <c r="B117" s="536" t="s">
        <v>11</v>
      </c>
      <c r="C117" s="536" t="s">
        <v>2233</v>
      </c>
      <c r="D117" s="536" t="s">
        <v>1802</v>
      </c>
      <c r="E117" s="536" t="s">
        <v>2323</v>
      </c>
      <c r="F117" s="536" t="s">
        <v>193</v>
      </c>
      <c r="G117" s="543" t="s">
        <v>181</v>
      </c>
      <c r="H117" s="536" t="s">
        <v>312</v>
      </c>
      <c r="I117" s="539" t="s">
        <v>2318</v>
      </c>
      <c r="J117" s="546">
        <v>1.29</v>
      </c>
      <c r="K117" s="540" t="s">
        <v>181</v>
      </c>
      <c r="L117" s="550" t="s">
        <v>182</v>
      </c>
      <c r="M117" s="550" t="s">
        <v>182</v>
      </c>
      <c r="N117" s="550" t="s">
        <v>182</v>
      </c>
      <c r="O117" s="550" t="s">
        <v>182</v>
      </c>
    </row>
    <row r="118" spans="2:15" x14ac:dyDescent="0.3">
      <c r="B118" s="536" t="s">
        <v>11</v>
      </c>
      <c r="C118" s="536" t="s">
        <v>2233</v>
      </c>
      <c r="D118" s="536" t="s">
        <v>1802</v>
      </c>
      <c r="E118" s="536" t="s">
        <v>1901</v>
      </c>
      <c r="F118" s="536" t="s">
        <v>193</v>
      </c>
      <c r="G118" s="543" t="s">
        <v>181</v>
      </c>
      <c r="H118" s="536" t="s">
        <v>312</v>
      </c>
      <c r="I118" s="539" t="s">
        <v>2318</v>
      </c>
      <c r="J118" s="546">
        <v>8.14</v>
      </c>
      <c r="K118" s="540" t="s">
        <v>181</v>
      </c>
      <c r="L118" s="550" t="s">
        <v>182</v>
      </c>
      <c r="M118" s="550" t="s">
        <v>182</v>
      </c>
      <c r="N118" s="550" t="s">
        <v>182</v>
      </c>
      <c r="O118" s="550" t="s">
        <v>182</v>
      </c>
    </row>
    <row r="119" spans="2:15" x14ac:dyDescent="0.3">
      <c r="B119" s="536" t="s">
        <v>24</v>
      </c>
      <c r="C119" s="536" t="s">
        <v>2233</v>
      </c>
      <c r="D119" s="536" t="s">
        <v>2259</v>
      </c>
      <c r="E119" s="536" t="s">
        <v>2287</v>
      </c>
      <c r="F119" s="536" t="s">
        <v>193</v>
      </c>
      <c r="G119" s="543" t="s">
        <v>181</v>
      </c>
      <c r="H119" s="536" t="s">
        <v>312</v>
      </c>
      <c r="I119" s="539" t="s">
        <v>2318</v>
      </c>
      <c r="J119" s="552">
        <v>45.62</v>
      </c>
      <c r="K119" s="540" t="s">
        <v>181</v>
      </c>
      <c r="L119" s="550" t="s">
        <v>182</v>
      </c>
      <c r="M119" s="550" t="s">
        <v>182</v>
      </c>
      <c r="N119" s="550" t="s">
        <v>182</v>
      </c>
      <c r="O119" s="550" t="s">
        <v>182</v>
      </c>
    </row>
    <row r="120" spans="2:15" x14ac:dyDescent="0.3">
      <c r="B120" s="536" t="s">
        <v>30</v>
      </c>
      <c r="C120" s="536" t="s">
        <v>2233</v>
      </c>
      <c r="D120" s="536" t="s">
        <v>2259</v>
      </c>
      <c r="E120" s="536" t="s">
        <v>2260</v>
      </c>
      <c r="F120" s="536" t="s">
        <v>193</v>
      </c>
      <c r="G120" s="538" t="s">
        <v>193</v>
      </c>
      <c r="H120" s="536" t="s">
        <v>1485</v>
      </c>
      <c r="I120" s="539" t="s">
        <v>2318</v>
      </c>
      <c r="J120" s="553">
        <v>0.08</v>
      </c>
      <c r="K120" s="540" t="s">
        <v>181</v>
      </c>
      <c r="L120" s="550" t="s">
        <v>182</v>
      </c>
      <c r="M120" s="550" t="s">
        <v>182</v>
      </c>
      <c r="N120" s="550" t="s">
        <v>182</v>
      </c>
      <c r="O120" s="550" t="s">
        <v>182</v>
      </c>
    </row>
    <row r="121" spans="2:15" x14ac:dyDescent="0.3">
      <c r="B121" s="536" t="s">
        <v>24</v>
      </c>
      <c r="C121" s="536" t="s">
        <v>2233</v>
      </c>
      <c r="D121" s="536" t="s">
        <v>2259</v>
      </c>
      <c r="E121" s="536" t="s">
        <v>2260</v>
      </c>
      <c r="F121" s="536" t="s">
        <v>193</v>
      </c>
      <c r="G121" s="543" t="s">
        <v>181</v>
      </c>
      <c r="H121" s="536" t="s">
        <v>312</v>
      </c>
      <c r="I121" s="539" t="s">
        <v>2318</v>
      </c>
      <c r="J121" s="554">
        <v>7.0000000000000007E-2</v>
      </c>
      <c r="K121" s="540" t="s">
        <v>181</v>
      </c>
      <c r="L121" s="550" t="s">
        <v>182</v>
      </c>
      <c r="M121" s="550" t="s">
        <v>182</v>
      </c>
      <c r="N121" s="550" t="s">
        <v>182</v>
      </c>
      <c r="O121" s="550" t="s">
        <v>182</v>
      </c>
    </row>
    <row r="122" spans="2:15" x14ac:dyDescent="0.3">
      <c r="B122" s="536" t="s">
        <v>20</v>
      </c>
      <c r="C122" s="536" t="s">
        <v>2233</v>
      </c>
      <c r="D122" s="536" t="s">
        <v>2259</v>
      </c>
      <c r="E122" s="536" t="s">
        <v>2260</v>
      </c>
      <c r="F122" s="536" t="s">
        <v>193</v>
      </c>
      <c r="G122" s="543" t="s">
        <v>181</v>
      </c>
      <c r="H122" s="536" t="s">
        <v>312</v>
      </c>
      <c r="I122" s="539" t="s">
        <v>2318</v>
      </c>
      <c r="J122" s="553">
        <v>0.04</v>
      </c>
      <c r="K122" s="540" t="s">
        <v>181</v>
      </c>
      <c r="L122" s="550" t="s">
        <v>182</v>
      </c>
      <c r="M122" s="550" t="s">
        <v>182</v>
      </c>
      <c r="N122" s="550" t="s">
        <v>182</v>
      </c>
      <c r="O122" s="550" t="s">
        <v>182</v>
      </c>
    </row>
    <row r="123" spans="2:15" x14ac:dyDescent="0.3">
      <c r="B123" s="536" t="s">
        <v>1804</v>
      </c>
      <c r="C123" s="536" t="s">
        <v>2233</v>
      </c>
      <c r="D123" s="536" t="s">
        <v>2259</v>
      </c>
      <c r="E123" s="536" t="s">
        <v>2260</v>
      </c>
      <c r="F123" s="536" t="s">
        <v>193</v>
      </c>
      <c r="G123" s="543" t="s">
        <v>181</v>
      </c>
      <c r="H123" s="536" t="s">
        <v>312</v>
      </c>
      <c r="I123" s="539" t="s">
        <v>2318</v>
      </c>
      <c r="J123" s="553">
        <v>0.53</v>
      </c>
      <c r="K123" s="540" t="s">
        <v>181</v>
      </c>
      <c r="L123" s="550" t="s">
        <v>182</v>
      </c>
      <c r="M123" s="550" t="s">
        <v>182</v>
      </c>
      <c r="N123" s="550" t="s">
        <v>182</v>
      </c>
      <c r="O123" s="550" t="s">
        <v>182</v>
      </c>
    </row>
    <row r="124" spans="2:15" x14ac:dyDescent="0.3">
      <c r="B124" s="536" t="s">
        <v>37</v>
      </c>
      <c r="C124" s="536" t="s">
        <v>2233</v>
      </c>
      <c r="D124" s="536" t="s">
        <v>2259</v>
      </c>
      <c r="E124" s="536" t="s">
        <v>2260</v>
      </c>
      <c r="F124" s="536" t="s">
        <v>193</v>
      </c>
      <c r="G124" s="538" t="s">
        <v>193</v>
      </c>
      <c r="H124" s="536" t="s">
        <v>1492</v>
      </c>
      <c r="I124" s="539" t="s">
        <v>2318</v>
      </c>
      <c r="J124" s="553">
        <v>0.03</v>
      </c>
      <c r="K124" s="540" t="s">
        <v>181</v>
      </c>
      <c r="L124" s="550" t="s">
        <v>182</v>
      </c>
      <c r="M124" s="550" t="s">
        <v>182</v>
      </c>
      <c r="N124" s="550" t="s">
        <v>182</v>
      </c>
      <c r="O124" s="550" t="s">
        <v>182</v>
      </c>
    </row>
    <row r="125" spans="2:15" ht="24" x14ac:dyDescent="0.3">
      <c r="B125" s="536" t="s">
        <v>17</v>
      </c>
      <c r="C125" s="536" t="s">
        <v>2233</v>
      </c>
      <c r="D125" s="536" t="s">
        <v>2259</v>
      </c>
      <c r="E125" s="536" t="s">
        <v>2260</v>
      </c>
      <c r="F125" s="536" t="s">
        <v>193</v>
      </c>
      <c r="G125" s="543" t="s">
        <v>181</v>
      </c>
      <c r="H125" s="536" t="s">
        <v>312</v>
      </c>
      <c r="I125" s="539" t="s">
        <v>2318</v>
      </c>
      <c r="J125" s="553">
        <v>0.11</v>
      </c>
      <c r="K125" s="540" t="s">
        <v>181</v>
      </c>
      <c r="L125" s="550" t="s">
        <v>182</v>
      </c>
      <c r="M125" s="550" t="s">
        <v>182</v>
      </c>
      <c r="N125" s="550" t="s">
        <v>182</v>
      </c>
      <c r="O125" s="550" t="s">
        <v>182</v>
      </c>
    </row>
    <row r="126" spans="2:15" x14ac:dyDescent="0.3">
      <c r="B126" s="536" t="s">
        <v>27</v>
      </c>
      <c r="C126" s="536" t="s">
        <v>2233</v>
      </c>
      <c r="D126" s="536" t="s">
        <v>2259</v>
      </c>
      <c r="E126" s="536" t="s">
        <v>2260</v>
      </c>
      <c r="F126" s="536" t="s">
        <v>193</v>
      </c>
      <c r="G126" s="538" t="s">
        <v>193</v>
      </c>
      <c r="H126" s="536" t="s">
        <v>597</v>
      </c>
      <c r="I126" s="539" t="s">
        <v>2318</v>
      </c>
      <c r="J126" s="553">
        <v>0.06</v>
      </c>
      <c r="K126" s="540" t="s">
        <v>181</v>
      </c>
      <c r="L126" s="550" t="s">
        <v>182</v>
      </c>
      <c r="M126" s="550" t="s">
        <v>182</v>
      </c>
      <c r="N126" s="550" t="s">
        <v>182</v>
      </c>
      <c r="O126" s="550" t="s">
        <v>182</v>
      </c>
    </row>
    <row r="127" spans="2:15" x14ac:dyDescent="0.3">
      <c r="B127" s="536" t="s">
        <v>34</v>
      </c>
      <c r="C127" s="536" t="s">
        <v>2233</v>
      </c>
      <c r="D127" s="536" t="s">
        <v>2259</v>
      </c>
      <c r="E127" s="536" t="s">
        <v>2261</v>
      </c>
      <c r="F127" s="536" t="s">
        <v>193</v>
      </c>
      <c r="G127" s="538" t="s">
        <v>193</v>
      </c>
      <c r="H127" s="536" t="s">
        <v>1495</v>
      </c>
      <c r="I127" s="539" t="s">
        <v>2318</v>
      </c>
      <c r="J127" s="552">
        <v>0.01</v>
      </c>
      <c r="K127" s="540" t="s">
        <v>181</v>
      </c>
      <c r="L127" s="550" t="s">
        <v>182</v>
      </c>
      <c r="M127" s="550" t="s">
        <v>182</v>
      </c>
      <c r="N127" s="550" t="s">
        <v>182</v>
      </c>
      <c r="O127" s="550" t="s">
        <v>182</v>
      </c>
    </row>
    <row r="128" spans="2:15" x14ac:dyDescent="0.3">
      <c r="B128" s="536" t="s">
        <v>30</v>
      </c>
      <c r="C128" s="536" t="s">
        <v>2233</v>
      </c>
      <c r="D128" s="536" t="s">
        <v>2259</v>
      </c>
      <c r="E128" s="536" t="s">
        <v>2261</v>
      </c>
      <c r="F128" s="536" t="s">
        <v>193</v>
      </c>
      <c r="G128" s="538" t="s">
        <v>193</v>
      </c>
      <c r="H128" s="536" t="s">
        <v>1485</v>
      </c>
      <c r="I128" s="539" t="s">
        <v>2318</v>
      </c>
      <c r="J128" s="552">
        <v>5.75</v>
      </c>
      <c r="K128" s="540" t="s">
        <v>181</v>
      </c>
      <c r="L128" s="550" t="s">
        <v>182</v>
      </c>
      <c r="M128" s="550" t="s">
        <v>182</v>
      </c>
      <c r="N128" s="550" t="s">
        <v>182</v>
      </c>
      <c r="O128" s="550" t="s">
        <v>182</v>
      </c>
    </row>
    <row r="129" spans="2:15" x14ac:dyDescent="0.3">
      <c r="B129" s="536" t="s">
        <v>24</v>
      </c>
      <c r="C129" s="536" t="s">
        <v>2233</v>
      </c>
      <c r="D129" s="536" t="s">
        <v>2259</v>
      </c>
      <c r="E129" s="536" t="s">
        <v>2261</v>
      </c>
      <c r="F129" s="536" t="s">
        <v>193</v>
      </c>
      <c r="G129" s="543" t="s">
        <v>181</v>
      </c>
      <c r="H129" s="536" t="s">
        <v>312</v>
      </c>
      <c r="I129" s="539" t="s">
        <v>2318</v>
      </c>
      <c r="J129" s="552">
        <v>2.92</v>
      </c>
      <c r="K129" s="540" t="s">
        <v>181</v>
      </c>
      <c r="L129" s="550" t="s">
        <v>182</v>
      </c>
      <c r="M129" s="550" t="s">
        <v>182</v>
      </c>
      <c r="N129" s="550" t="s">
        <v>182</v>
      </c>
      <c r="O129" s="550" t="s">
        <v>182</v>
      </c>
    </row>
    <row r="130" spans="2:15" x14ac:dyDescent="0.3">
      <c r="B130" s="536" t="s">
        <v>20</v>
      </c>
      <c r="C130" s="536" t="s">
        <v>2233</v>
      </c>
      <c r="D130" s="536" t="s">
        <v>2259</v>
      </c>
      <c r="E130" s="536" t="s">
        <v>2261</v>
      </c>
      <c r="F130" s="536" t="s">
        <v>193</v>
      </c>
      <c r="G130" s="543" t="s">
        <v>181</v>
      </c>
      <c r="H130" s="536" t="s">
        <v>312</v>
      </c>
      <c r="I130" s="539" t="s">
        <v>2318</v>
      </c>
      <c r="J130" s="552">
        <v>6.56</v>
      </c>
      <c r="K130" s="540" t="s">
        <v>181</v>
      </c>
      <c r="L130" s="550" t="s">
        <v>182</v>
      </c>
      <c r="M130" s="550" t="s">
        <v>182</v>
      </c>
      <c r="N130" s="550" t="s">
        <v>182</v>
      </c>
      <c r="O130" s="550" t="s">
        <v>182</v>
      </c>
    </row>
    <row r="131" spans="2:15" x14ac:dyDescent="0.3">
      <c r="B131" s="536" t="s">
        <v>1804</v>
      </c>
      <c r="C131" s="536" t="s">
        <v>2233</v>
      </c>
      <c r="D131" s="536" t="s">
        <v>2259</v>
      </c>
      <c r="E131" s="536" t="s">
        <v>2261</v>
      </c>
      <c r="F131" s="536" t="s">
        <v>193</v>
      </c>
      <c r="G131" s="543" t="s">
        <v>181</v>
      </c>
      <c r="H131" s="536" t="s">
        <v>312</v>
      </c>
      <c r="I131" s="539" t="s">
        <v>2318</v>
      </c>
      <c r="J131" s="552">
        <v>9.57</v>
      </c>
      <c r="K131" s="540" t="s">
        <v>181</v>
      </c>
      <c r="L131" s="550" t="s">
        <v>182</v>
      </c>
      <c r="M131" s="550" t="s">
        <v>182</v>
      </c>
      <c r="N131" s="550" t="s">
        <v>182</v>
      </c>
      <c r="O131" s="550" t="s">
        <v>182</v>
      </c>
    </row>
    <row r="132" spans="2:15" ht="24" x14ac:dyDescent="0.3">
      <c r="B132" s="536" t="s">
        <v>17</v>
      </c>
      <c r="C132" s="536" t="s">
        <v>2233</v>
      </c>
      <c r="D132" s="536" t="s">
        <v>2259</v>
      </c>
      <c r="E132" s="536" t="s">
        <v>2261</v>
      </c>
      <c r="F132" s="536" t="s">
        <v>193</v>
      </c>
      <c r="G132" s="543" t="s">
        <v>181</v>
      </c>
      <c r="H132" s="536" t="s">
        <v>312</v>
      </c>
      <c r="I132" s="539" t="s">
        <v>2318</v>
      </c>
      <c r="J132" s="552">
        <v>6.84</v>
      </c>
      <c r="K132" s="540" t="s">
        <v>181</v>
      </c>
      <c r="L132" s="550" t="s">
        <v>182</v>
      </c>
      <c r="M132" s="550" t="s">
        <v>182</v>
      </c>
      <c r="N132" s="550" t="s">
        <v>182</v>
      </c>
      <c r="O132" s="550" t="s">
        <v>182</v>
      </c>
    </row>
    <row r="133" spans="2:15" x14ac:dyDescent="0.3">
      <c r="B133" s="536" t="s">
        <v>27</v>
      </c>
      <c r="C133" s="536" t="s">
        <v>2233</v>
      </c>
      <c r="D133" s="536" t="s">
        <v>2259</v>
      </c>
      <c r="E133" s="536" t="s">
        <v>2261</v>
      </c>
      <c r="F133" s="536" t="s">
        <v>193</v>
      </c>
      <c r="G133" s="538" t="s">
        <v>193</v>
      </c>
      <c r="H133" s="536" t="s">
        <v>597</v>
      </c>
      <c r="I133" s="539" t="s">
        <v>2318</v>
      </c>
      <c r="J133" s="552">
        <v>1.1299999999999999</v>
      </c>
      <c r="K133" s="540" t="s">
        <v>181</v>
      </c>
      <c r="L133" s="550" t="s">
        <v>182</v>
      </c>
      <c r="M133" s="550" t="s">
        <v>182</v>
      </c>
      <c r="N133" s="550" t="s">
        <v>182</v>
      </c>
      <c r="O133" s="550" t="s">
        <v>182</v>
      </c>
    </row>
    <row r="134" spans="2:15" x14ac:dyDescent="0.3">
      <c r="B134" s="536" t="s">
        <v>20</v>
      </c>
      <c r="C134" s="536" t="s">
        <v>2233</v>
      </c>
      <c r="D134" s="536" t="s">
        <v>2259</v>
      </c>
      <c r="E134" s="536" t="s">
        <v>1899</v>
      </c>
      <c r="F134" s="536" t="s">
        <v>193</v>
      </c>
      <c r="G134" s="543" t="s">
        <v>181</v>
      </c>
      <c r="H134" s="536" t="s">
        <v>312</v>
      </c>
      <c r="I134" s="539" t="s">
        <v>2318</v>
      </c>
      <c r="J134" s="552">
        <v>1.89</v>
      </c>
      <c r="K134" s="540" t="s">
        <v>181</v>
      </c>
      <c r="L134" s="550" t="s">
        <v>182</v>
      </c>
      <c r="M134" s="550" t="s">
        <v>182</v>
      </c>
      <c r="N134" s="550" t="s">
        <v>182</v>
      </c>
      <c r="O134" s="550" t="s">
        <v>182</v>
      </c>
    </row>
    <row r="135" spans="2:15" x14ac:dyDescent="0.3">
      <c r="B135" s="536" t="s">
        <v>40</v>
      </c>
      <c r="C135" s="536" t="s">
        <v>2233</v>
      </c>
      <c r="D135" s="536" t="s">
        <v>2259</v>
      </c>
      <c r="E135" s="536" t="s">
        <v>1899</v>
      </c>
      <c r="F135" s="536" t="s">
        <v>193</v>
      </c>
      <c r="G135" s="543" t="s">
        <v>181</v>
      </c>
      <c r="H135" s="536" t="s">
        <v>312</v>
      </c>
      <c r="I135" s="539" t="s">
        <v>2318</v>
      </c>
      <c r="J135" s="552">
        <v>0.39</v>
      </c>
      <c r="K135" s="540" t="s">
        <v>181</v>
      </c>
      <c r="L135" s="550" t="s">
        <v>182</v>
      </c>
      <c r="M135" s="550" t="s">
        <v>182</v>
      </c>
      <c r="N135" s="550" t="s">
        <v>182</v>
      </c>
      <c r="O135" s="550" t="s">
        <v>182</v>
      </c>
    </row>
    <row r="136" spans="2:15" x14ac:dyDescent="0.3">
      <c r="B136" s="536" t="s">
        <v>1941</v>
      </c>
      <c r="C136" s="536" t="s">
        <v>2233</v>
      </c>
      <c r="D136" s="536" t="s">
        <v>2259</v>
      </c>
      <c r="E136" s="536" t="s">
        <v>1899</v>
      </c>
      <c r="F136" s="536" t="s">
        <v>193</v>
      </c>
      <c r="G136" s="538" t="s">
        <v>193</v>
      </c>
      <c r="H136" s="536" t="s">
        <v>1489</v>
      </c>
      <c r="I136" s="539" t="s">
        <v>2318</v>
      </c>
      <c r="J136" s="552">
        <v>0.72</v>
      </c>
      <c r="K136" s="540" t="s">
        <v>181</v>
      </c>
      <c r="L136" s="550" t="s">
        <v>182</v>
      </c>
      <c r="M136" s="550" t="s">
        <v>182</v>
      </c>
      <c r="N136" s="550" t="s">
        <v>182</v>
      </c>
      <c r="O136" s="550" t="s">
        <v>182</v>
      </c>
    </row>
    <row r="137" spans="2:15" ht="24" x14ac:dyDescent="0.3">
      <c r="B137" s="536" t="s">
        <v>17</v>
      </c>
      <c r="C137" s="536" t="s">
        <v>2233</v>
      </c>
      <c r="D137" s="536" t="s">
        <v>2259</v>
      </c>
      <c r="E137" s="536" t="s">
        <v>1899</v>
      </c>
      <c r="F137" s="536" t="s">
        <v>193</v>
      </c>
      <c r="G137" s="543" t="s">
        <v>181</v>
      </c>
      <c r="H137" s="536" t="s">
        <v>312</v>
      </c>
      <c r="I137" s="539" t="s">
        <v>2318</v>
      </c>
      <c r="J137" s="552">
        <v>8.7799999999999994</v>
      </c>
      <c r="K137" s="540" t="s">
        <v>181</v>
      </c>
      <c r="L137" s="550" t="s">
        <v>182</v>
      </c>
      <c r="M137" s="550" t="s">
        <v>182</v>
      </c>
      <c r="N137" s="550" t="s">
        <v>182</v>
      </c>
      <c r="O137" s="550" t="s">
        <v>182</v>
      </c>
    </row>
    <row r="138" spans="2:15" x14ac:dyDescent="0.3">
      <c r="B138" s="536" t="s">
        <v>30</v>
      </c>
      <c r="C138" s="536" t="s">
        <v>2233</v>
      </c>
      <c r="D138" s="536" t="s">
        <v>2259</v>
      </c>
      <c r="E138" s="555" t="s">
        <v>2264</v>
      </c>
      <c r="F138" s="536" t="s">
        <v>193</v>
      </c>
      <c r="G138" s="538" t="s">
        <v>193</v>
      </c>
      <c r="H138" s="536" t="s">
        <v>1485</v>
      </c>
      <c r="I138" s="539" t="s">
        <v>2318</v>
      </c>
      <c r="J138" s="552">
        <v>4.46</v>
      </c>
      <c r="K138" s="540" t="s">
        <v>181</v>
      </c>
      <c r="L138" s="550" t="s">
        <v>182</v>
      </c>
      <c r="M138" s="550" t="s">
        <v>182</v>
      </c>
      <c r="N138" s="550" t="s">
        <v>182</v>
      </c>
      <c r="O138" s="550" t="s">
        <v>182</v>
      </c>
    </row>
    <row r="139" spans="2:15" x14ac:dyDescent="0.3">
      <c r="B139" s="536" t="s">
        <v>34</v>
      </c>
      <c r="C139" s="536" t="s">
        <v>2233</v>
      </c>
      <c r="D139" s="536" t="s">
        <v>2259</v>
      </c>
      <c r="E139" s="555" t="s">
        <v>2269</v>
      </c>
      <c r="F139" s="536" t="s">
        <v>193</v>
      </c>
      <c r="G139" s="538" t="s">
        <v>193</v>
      </c>
      <c r="H139" s="536" t="s">
        <v>1495</v>
      </c>
      <c r="I139" s="539" t="s">
        <v>2318</v>
      </c>
      <c r="J139" s="552">
        <v>1.43</v>
      </c>
      <c r="K139" s="540" t="s">
        <v>181</v>
      </c>
      <c r="L139" s="550" t="s">
        <v>182</v>
      </c>
      <c r="M139" s="550" t="s">
        <v>182</v>
      </c>
      <c r="N139" s="550" t="s">
        <v>182</v>
      </c>
      <c r="O139" s="550" t="s">
        <v>182</v>
      </c>
    </row>
    <row r="140" spans="2:15" x14ac:dyDescent="0.3">
      <c r="B140" s="536" t="s">
        <v>1804</v>
      </c>
      <c r="C140" s="536" t="s">
        <v>2233</v>
      </c>
      <c r="D140" s="536" t="s">
        <v>2259</v>
      </c>
      <c r="E140" s="555" t="s">
        <v>2269</v>
      </c>
      <c r="F140" s="536" t="s">
        <v>193</v>
      </c>
      <c r="G140" s="543" t="s">
        <v>181</v>
      </c>
      <c r="H140" s="536" t="s">
        <v>312</v>
      </c>
      <c r="I140" s="539" t="s">
        <v>2318</v>
      </c>
      <c r="J140" s="552">
        <v>2.23</v>
      </c>
      <c r="K140" s="540" t="s">
        <v>181</v>
      </c>
      <c r="L140" s="550" t="s">
        <v>182</v>
      </c>
      <c r="M140" s="550" t="s">
        <v>182</v>
      </c>
      <c r="N140" s="550" t="s">
        <v>182</v>
      </c>
      <c r="O140" s="550" t="s">
        <v>182</v>
      </c>
    </row>
    <row r="141" spans="2:15" ht="24" x14ac:dyDescent="0.3">
      <c r="B141" s="536" t="s">
        <v>17</v>
      </c>
      <c r="C141" s="536" t="s">
        <v>2233</v>
      </c>
      <c r="D141" s="536" t="s">
        <v>2259</v>
      </c>
      <c r="E141" s="555" t="s">
        <v>2269</v>
      </c>
      <c r="F141" s="536" t="s">
        <v>193</v>
      </c>
      <c r="G141" s="543" t="s">
        <v>181</v>
      </c>
      <c r="H141" s="536" t="s">
        <v>312</v>
      </c>
      <c r="I141" s="539" t="s">
        <v>2318</v>
      </c>
      <c r="J141" s="552">
        <v>22.41</v>
      </c>
      <c r="K141" s="540" t="s">
        <v>181</v>
      </c>
      <c r="L141" s="550" t="s">
        <v>182</v>
      </c>
      <c r="M141" s="550" t="s">
        <v>182</v>
      </c>
      <c r="N141" s="550" t="s">
        <v>182</v>
      </c>
      <c r="O141" s="550" t="s">
        <v>182</v>
      </c>
    </row>
    <row r="142" spans="2:15" ht="24" x14ac:dyDescent="0.3">
      <c r="B142" s="536" t="s">
        <v>1811</v>
      </c>
      <c r="C142" s="536" t="s">
        <v>2234</v>
      </c>
      <c r="D142" s="536" t="s">
        <v>2259</v>
      </c>
      <c r="E142" s="536" t="s">
        <v>2324</v>
      </c>
      <c r="F142" s="536" t="s">
        <v>193</v>
      </c>
      <c r="G142" s="543" t="s">
        <v>181</v>
      </c>
      <c r="H142" s="536" t="s">
        <v>312</v>
      </c>
      <c r="I142" s="539" t="s">
        <v>2318</v>
      </c>
      <c r="J142" s="556">
        <v>4.0000000000000001E-3</v>
      </c>
      <c r="K142" s="540" t="s">
        <v>181</v>
      </c>
      <c r="L142" s="550" t="s">
        <v>182</v>
      </c>
      <c r="M142" s="550" t="s">
        <v>182</v>
      </c>
      <c r="N142" s="550" t="s">
        <v>182</v>
      </c>
      <c r="O142" s="550" t="s">
        <v>182</v>
      </c>
    </row>
    <row r="143" spans="2:15" x14ac:dyDescent="0.3">
      <c r="B143" s="536" t="s">
        <v>1835</v>
      </c>
      <c r="C143" s="536" t="s">
        <v>2234</v>
      </c>
      <c r="D143" s="536" t="s">
        <v>2259</v>
      </c>
      <c r="E143" s="536" t="s">
        <v>2324</v>
      </c>
      <c r="F143" s="536" t="s">
        <v>193</v>
      </c>
      <c r="G143" s="543" t="s">
        <v>181</v>
      </c>
      <c r="H143" s="536" t="s">
        <v>312</v>
      </c>
      <c r="I143" s="539" t="s">
        <v>2318</v>
      </c>
      <c r="J143" s="556">
        <v>1E-3</v>
      </c>
      <c r="K143" s="540" t="s">
        <v>181</v>
      </c>
      <c r="L143" s="550" t="s">
        <v>182</v>
      </c>
      <c r="M143" s="550" t="s">
        <v>182</v>
      </c>
      <c r="N143" s="550" t="s">
        <v>182</v>
      </c>
      <c r="O143" s="550" t="s">
        <v>182</v>
      </c>
    </row>
    <row r="144" spans="2:15" x14ac:dyDescent="0.3">
      <c r="B144" s="536" t="s">
        <v>966</v>
      </c>
      <c r="C144" s="536" t="s">
        <v>2234</v>
      </c>
      <c r="D144" s="536" t="s">
        <v>2259</v>
      </c>
      <c r="E144" s="536" t="s">
        <v>2324</v>
      </c>
      <c r="F144" s="536" t="s">
        <v>193</v>
      </c>
      <c r="G144" s="543" t="s">
        <v>181</v>
      </c>
      <c r="H144" s="536" t="s">
        <v>312</v>
      </c>
      <c r="I144" s="539" t="s">
        <v>2318</v>
      </c>
      <c r="J144" s="556">
        <v>1E-3</v>
      </c>
      <c r="K144" s="540" t="s">
        <v>181</v>
      </c>
      <c r="L144" s="550" t="s">
        <v>182</v>
      </c>
      <c r="M144" s="550" t="s">
        <v>182</v>
      </c>
      <c r="N144" s="550" t="s">
        <v>182</v>
      </c>
      <c r="O144" s="550" t="s">
        <v>182</v>
      </c>
    </row>
    <row r="145" spans="2:15" x14ac:dyDescent="0.3">
      <c r="B145" s="536" t="s">
        <v>48</v>
      </c>
      <c r="C145" s="536" t="s">
        <v>2234</v>
      </c>
      <c r="D145" s="536" t="s">
        <v>2259</v>
      </c>
      <c r="E145" s="536" t="s">
        <v>2324</v>
      </c>
      <c r="F145" s="536" t="s">
        <v>193</v>
      </c>
      <c r="G145" s="538" t="s">
        <v>193</v>
      </c>
      <c r="H145" s="536" t="s">
        <v>2325</v>
      </c>
      <c r="I145" s="539" t="s">
        <v>2318</v>
      </c>
      <c r="J145" s="556">
        <v>0.04</v>
      </c>
      <c r="K145" s="540" t="s">
        <v>181</v>
      </c>
      <c r="L145" s="550" t="s">
        <v>182</v>
      </c>
      <c r="M145" s="550" t="s">
        <v>182</v>
      </c>
      <c r="N145" s="550" t="s">
        <v>182</v>
      </c>
      <c r="O145" s="550" t="s">
        <v>182</v>
      </c>
    </row>
    <row r="146" spans="2:15" x14ac:dyDescent="0.3">
      <c r="B146" s="536" t="s">
        <v>1814</v>
      </c>
      <c r="C146" s="536" t="s">
        <v>2234</v>
      </c>
      <c r="D146" s="536" t="s">
        <v>2259</v>
      </c>
      <c r="E146" s="536" t="s">
        <v>2324</v>
      </c>
      <c r="F146" s="536" t="s">
        <v>193</v>
      </c>
      <c r="G146" s="543" t="s">
        <v>181</v>
      </c>
      <c r="H146" s="536" t="s">
        <v>312</v>
      </c>
      <c r="I146" s="539" t="s">
        <v>2318</v>
      </c>
      <c r="J146" s="556">
        <v>3.0000000000000001E-3</v>
      </c>
      <c r="K146" s="540" t="s">
        <v>181</v>
      </c>
      <c r="L146" s="550" t="s">
        <v>182</v>
      </c>
      <c r="M146" s="550" t="s">
        <v>182</v>
      </c>
      <c r="N146" s="550" t="s">
        <v>182</v>
      </c>
      <c r="O146" s="550" t="s">
        <v>182</v>
      </c>
    </row>
    <row r="147" spans="2:15" x14ac:dyDescent="0.3">
      <c r="B147" s="536" t="s">
        <v>1830</v>
      </c>
      <c r="C147" s="536" t="s">
        <v>2234</v>
      </c>
      <c r="D147" s="536" t="s">
        <v>2259</v>
      </c>
      <c r="E147" s="536" t="s">
        <v>2324</v>
      </c>
      <c r="F147" s="536" t="s">
        <v>193</v>
      </c>
      <c r="G147" s="543" t="s">
        <v>181</v>
      </c>
      <c r="H147" s="536" t="s">
        <v>312</v>
      </c>
      <c r="I147" s="539" t="s">
        <v>2318</v>
      </c>
      <c r="J147" s="556">
        <v>2E-3</v>
      </c>
      <c r="K147" s="540" t="s">
        <v>181</v>
      </c>
      <c r="L147" s="550" t="s">
        <v>182</v>
      </c>
      <c r="M147" s="550" t="s">
        <v>182</v>
      </c>
      <c r="N147" s="550" t="s">
        <v>182</v>
      </c>
      <c r="O147" s="550" t="s">
        <v>182</v>
      </c>
    </row>
    <row r="148" spans="2:15" x14ac:dyDescent="0.3">
      <c r="B148" s="536" t="s">
        <v>1813</v>
      </c>
      <c r="C148" s="536" t="s">
        <v>2234</v>
      </c>
      <c r="D148" s="536" t="s">
        <v>2259</v>
      </c>
      <c r="E148" s="536" t="s">
        <v>2324</v>
      </c>
      <c r="F148" s="536" t="s">
        <v>193</v>
      </c>
      <c r="G148" s="543" t="s">
        <v>181</v>
      </c>
      <c r="H148" s="536" t="s">
        <v>312</v>
      </c>
      <c r="I148" s="539" t="s">
        <v>2318</v>
      </c>
      <c r="J148" s="556">
        <v>3.0000000000000001E-3</v>
      </c>
      <c r="K148" s="540" t="s">
        <v>181</v>
      </c>
      <c r="L148" s="550" t="s">
        <v>182</v>
      </c>
      <c r="M148" s="550" t="s">
        <v>182</v>
      </c>
      <c r="N148" s="550" t="s">
        <v>182</v>
      </c>
      <c r="O148" s="550" t="s">
        <v>182</v>
      </c>
    </row>
    <row r="149" spans="2:15" ht="24" x14ac:dyDescent="0.3">
      <c r="B149" s="536" t="s">
        <v>1806</v>
      </c>
      <c r="C149" s="536" t="s">
        <v>2234</v>
      </c>
      <c r="D149" s="536" t="s">
        <v>2259</v>
      </c>
      <c r="E149" s="536" t="s">
        <v>2324</v>
      </c>
      <c r="F149" s="536" t="s">
        <v>193</v>
      </c>
      <c r="G149" s="543" t="s">
        <v>181</v>
      </c>
      <c r="H149" s="536" t="s">
        <v>312</v>
      </c>
      <c r="I149" s="539" t="s">
        <v>2318</v>
      </c>
      <c r="J149" s="556">
        <v>1.2E-2</v>
      </c>
      <c r="K149" s="540" t="s">
        <v>181</v>
      </c>
      <c r="L149" s="550" t="s">
        <v>182</v>
      </c>
      <c r="M149" s="550" t="s">
        <v>182</v>
      </c>
      <c r="N149" s="550" t="s">
        <v>182</v>
      </c>
      <c r="O149" s="550" t="s">
        <v>182</v>
      </c>
    </row>
    <row r="150" spans="2:15" x14ac:dyDescent="0.3">
      <c r="B150" s="536" t="s">
        <v>34</v>
      </c>
      <c r="C150" s="536" t="s">
        <v>2233</v>
      </c>
      <c r="D150" s="536" t="s">
        <v>2259</v>
      </c>
      <c r="E150" s="557" t="s">
        <v>2266</v>
      </c>
      <c r="F150" s="536" t="s">
        <v>193</v>
      </c>
      <c r="G150" s="538" t="s">
        <v>193</v>
      </c>
      <c r="H150" s="536" t="s">
        <v>1495</v>
      </c>
      <c r="I150" s="539" t="s">
        <v>2318</v>
      </c>
      <c r="J150" s="556">
        <v>5.0000000000000001E-3</v>
      </c>
      <c r="K150" s="540" t="s">
        <v>181</v>
      </c>
      <c r="L150" s="550" t="s">
        <v>182</v>
      </c>
      <c r="M150" s="550" t="s">
        <v>182</v>
      </c>
      <c r="N150" s="550" t="s">
        <v>182</v>
      </c>
      <c r="O150" s="550" t="s">
        <v>182</v>
      </c>
    </row>
    <row r="151" spans="2:15" x14ac:dyDescent="0.3">
      <c r="B151" s="536" t="s">
        <v>24</v>
      </c>
      <c r="C151" s="536" t="s">
        <v>2233</v>
      </c>
      <c r="D151" s="536" t="s">
        <v>2259</v>
      </c>
      <c r="E151" s="557" t="s">
        <v>2266</v>
      </c>
      <c r="F151" s="536" t="s">
        <v>193</v>
      </c>
      <c r="G151" s="543" t="s">
        <v>181</v>
      </c>
      <c r="H151" s="536" t="s">
        <v>312</v>
      </c>
      <c r="I151" s="539" t="s">
        <v>2318</v>
      </c>
      <c r="J151" s="552">
        <v>0.28000000000000003</v>
      </c>
      <c r="K151" s="540" t="s">
        <v>181</v>
      </c>
      <c r="L151" s="550" t="s">
        <v>182</v>
      </c>
      <c r="M151" s="550" t="s">
        <v>182</v>
      </c>
      <c r="N151" s="550" t="s">
        <v>182</v>
      </c>
      <c r="O151" s="550" t="s">
        <v>182</v>
      </c>
    </row>
    <row r="152" spans="2:15" x14ac:dyDescent="0.3">
      <c r="B152" s="536" t="s">
        <v>20</v>
      </c>
      <c r="C152" s="536" t="s">
        <v>2233</v>
      </c>
      <c r="D152" s="536" t="s">
        <v>2259</v>
      </c>
      <c r="E152" s="557" t="s">
        <v>2266</v>
      </c>
      <c r="F152" s="536" t="s">
        <v>193</v>
      </c>
      <c r="G152" s="543" t="s">
        <v>181</v>
      </c>
      <c r="H152" s="536" t="s">
        <v>312</v>
      </c>
      <c r="I152" s="539" t="s">
        <v>2318</v>
      </c>
      <c r="J152" s="552">
        <v>0.57999999999999996</v>
      </c>
      <c r="K152" s="540" t="s">
        <v>181</v>
      </c>
      <c r="L152" s="550" t="s">
        <v>182</v>
      </c>
      <c r="M152" s="550" t="s">
        <v>182</v>
      </c>
      <c r="N152" s="550" t="s">
        <v>182</v>
      </c>
      <c r="O152" s="550" t="s">
        <v>182</v>
      </c>
    </row>
    <row r="153" spans="2:15" x14ac:dyDescent="0.3">
      <c r="B153" s="536" t="s">
        <v>84</v>
      </c>
      <c r="C153" s="536" t="s">
        <v>2233</v>
      </c>
      <c r="D153" s="536" t="s">
        <v>2259</v>
      </c>
      <c r="E153" s="557" t="s">
        <v>2266</v>
      </c>
      <c r="F153" s="536" t="s">
        <v>193</v>
      </c>
      <c r="G153" s="543" t="s">
        <v>181</v>
      </c>
      <c r="H153" s="536" t="s">
        <v>312</v>
      </c>
      <c r="I153" s="539" t="s">
        <v>2318</v>
      </c>
      <c r="J153" s="552">
        <v>0.13</v>
      </c>
      <c r="K153" s="540" t="s">
        <v>181</v>
      </c>
      <c r="L153" s="550" t="s">
        <v>182</v>
      </c>
      <c r="M153" s="550" t="s">
        <v>182</v>
      </c>
      <c r="N153" s="550" t="s">
        <v>182</v>
      </c>
      <c r="O153" s="550" t="s">
        <v>182</v>
      </c>
    </row>
    <row r="154" spans="2:15" x14ac:dyDescent="0.3">
      <c r="B154" s="536" t="s">
        <v>86</v>
      </c>
      <c r="C154" s="536" t="s">
        <v>2233</v>
      </c>
      <c r="D154" s="536" t="s">
        <v>2259</v>
      </c>
      <c r="E154" s="557" t="s">
        <v>2266</v>
      </c>
      <c r="F154" s="536" t="s">
        <v>193</v>
      </c>
      <c r="G154" s="543" t="s">
        <v>181</v>
      </c>
      <c r="H154" s="536" t="s">
        <v>312</v>
      </c>
      <c r="I154" s="539" t="s">
        <v>2318</v>
      </c>
      <c r="J154" s="556">
        <v>1E-3</v>
      </c>
      <c r="K154" s="540" t="s">
        <v>181</v>
      </c>
      <c r="L154" s="550" t="s">
        <v>182</v>
      </c>
      <c r="M154" s="550" t="s">
        <v>182</v>
      </c>
      <c r="N154" s="550" t="s">
        <v>182</v>
      </c>
      <c r="O154" s="550" t="s">
        <v>182</v>
      </c>
    </row>
    <row r="155" spans="2:15" x14ac:dyDescent="0.3">
      <c r="B155" s="536" t="s">
        <v>1804</v>
      </c>
      <c r="C155" s="536" t="s">
        <v>2233</v>
      </c>
      <c r="D155" s="536" t="s">
        <v>2259</v>
      </c>
      <c r="E155" s="557" t="s">
        <v>2266</v>
      </c>
      <c r="F155" s="536" t="s">
        <v>193</v>
      </c>
      <c r="G155" s="543" t="s">
        <v>181</v>
      </c>
      <c r="H155" s="536" t="s">
        <v>312</v>
      </c>
      <c r="I155" s="539" t="s">
        <v>2318</v>
      </c>
      <c r="J155" s="552">
        <v>0.1</v>
      </c>
      <c r="K155" s="540" t="s">
        <v>181</v>
      </c>
      <c r="L155" s="550" t="s">
        <v>182</v>
      </c>
      <c r="M155" s="550" t="s">
        <v>182</v>
      </c>
      <c r="N155" s="550" t="s">
        <v>182</v>
      </c>
      <c r="O155" s="550" t="s">
        <v>182</v>
      </c>
    </row>
    <row r="156" spans="2:15" x14ac:dyDescent="0.3">
      <c r="B156" s="536" t="s">
        <v>1941</v>
      </c>
      <c r="C156" s="536" t="s">
        <v>2233</v>
      </c>
      <c r="D156" s="536" t="s">
        <v>2259</v>
      </c>
      <c r="E156" s="557" t="s">
        <v>2266</v>
      </c>
      <c r="F156" s="536" t="s">
        <v>193</v>
      </c>
      <c r="G156" s="538" t="s">
        <v>193</v>
      </c>
      <c r="H156" s="536" t="s">
        <v>1489</v>
      </c>
      <c r="I156" s="539" t="s">
        <v>2318</v>
      </c>
      <c r="J156" s="552">
        <v>0.71</v>
      </c>
      <c r="K156" s="540" t="s">
        <v>181</v>
      </c>
      <c r="L156" s="550" t="s">
        <v>182</v>
      </c>
      <c r="M156" s="550" t="s">
        <v>182</v>
      </c>
      <c r="N156" s="550" t="s">
        <v>182</v>
      </c>
      <c r="O156" s="550" t="s">
        <v>182</v>
      </c>
    </row>
    <row r="157" spans="2:15" ht="24" x14ac:dyDescent="0.3">
      <c r="B157" s="536" t="s">
        <v>17</v>
      </c>
      <c r="C157" s="536" t="s">
        <v>2233</v>
      </c>
      <c r="D157" s="536" t="s">
        <v>2259</v>
      </c>
      <c r="E157" s="557" t="s">
        <v>2266</v>
      </c>
      <c r="F157" s="536" t="s">
        <v>193</v>
      </c>
      <c r="G157" s="543" t="s">
        <v>181</v>
      </c>
      <c r="H157" s="536" t="s">
        <v>312</v>
      </c>
      <c r="I157" s="539" t="s">
        <v>2318</v>
      </c>
      <c r="J157" s="556">
        <v>7.0000000000000007E-2</v>
      </c>
      <c r="K157" s="540" t="s">
        <v>181</v>
      </c>
      <c r="L157" s="550" t="s">
        <v>182</v>
      </c>
      <c r="M157" s="550" t="s">
        <v>182</v>
      </c>
      <c r="N157" s="550" t="s">
        <v>182</v>
      </c>
      <c r="O157" s="550" t="s">
        <v>182</v>
      </c>
    </row>
    <row r="158" spans="2:15" x14ac:dyDescent="0.3">
      <c r="B158" s="536" t="s">
        <v>1831</v>
      </c>
      <c r="C158" s="536" t="s">
        <v>2234</v>
      </c>
      <c r="D158" s="536" t="s">
        <v>2259</v>
      </c>
      <c r="E158" s="557" t="s">
        <v>2266</v>
      </c>
      <c r="F158" s="536" t="s">
        <v>193</v>
      </c>
      <c r="G158" s="543" t="s">
        <v>181</v>
      </c>
      <c r="H158" s="536" t="s">
        <v>312</v>
      </c>
      <c r="I158" s="539" t="s">
        <v>2318</v>
      </c>
      <c r="J158" s="556">
        <v>1E-3</v>
      </c>
      <c r="K158" s="540" t="s">
        <v>181</v>
      </c>
      <c r="L158" s="550" t="s">
        <v>182</v>
      </c>
      <c r="M158" s="550" t="s">
        <v>182</v>
      </c>
      <c r="N158" s="550" t="s">
        <v>182</v>
      </c>
      <c r="O158" s="550" t="s">
        <v>182</v>
      </c>
    </row>
    <row r="159" spans="2:15" ht="24" x14ac:dyDescent="0.3">
      <c r="B159" s="536" t="s">
        <v>1807</v>
      </c>
      <c r="C159" s="536" t="s">
        <v>2234</v>
      </c>
      <c r="D159" s="536" t="s">
        <v>2259</v>
      </c>
      <c r="E159" s="557" t="s">
        <v>2266</v>
      </c>
      <c r="F159" s="536" t="s">
        <v>193</v>
      </c>
      <c r="G159" s="543" t="s">
        <v>181</v>
      </c>
      <c r="H159" s="536" t="s">
        <v>312</v>
      </c>
      <c r="I159" s="539" t="s">
        <v>2318</v>
      </c>
      <c r="J159" s="556">
        <v>8.9999999999999993E-3</v>
      </c>
      <c r="K159" s="540" t="s">
        <v>181</v>
      </c>
      <c r="L159" s="550" t="s">
        <v>182</v>
      </c>
      <c r="M159" s="550" t="s">
        <v>182</v>
      </c>
      <c r="N159" s="550" t="s">
        <v>182</v>
      </c>
      <c r="O159" s="550" t="s">
        <v>182</v>
      </c>
    </row>
    <row r="160" spans="2:15" ht="24" x14ac:dyDescent="0.3">
      <c r="B160" s="536" t="s">
        <v>1826</v>
      </c>
      <c r="C160" s="536" t="s">
        <v>2234</v>
      </c>
      <c r="D160" s="536" t="s">
        <v>2259</v>
      </c>
      <c r="E160" s="557" t="s">
        <v>2266</v>
      </c>
      <c r="F160" s="536" t="s">
        <v>193</v>
      </c>
      <c r="G160" s="543" t="s">
        <v>181</v>
      </c>
      <c r="H160" s="536" t="s">
        <v>312</v>
      </c>
      <c r="I160" s="539" t="s">
        <v>2318</v>
      </c>
      <c r="J160" s="556">
        <v>1E-3</v>
      </c>
      <c r="K160" s="540" t="s">
        <v>181</v>
      </c>
      <c r="L160" s="550" t="s">
        <v>182</v>
      </c>
      <c r="M160" s="550" t="s">
        <v>182</v>
      </c>
      <c r="N160" s="550" t="s">
        <v>182</v>
      </c>
      <c r="O160" s="550" t="s">
        <v>182</v>
      </c>
    </row>
    <row r="161" spans="2:15" ht="36" x14ac:dyDescent="0.3">
      <c r="B161" s="536" t="s">
        <v>54</v>
      </c>
      <c r="C161" s="536" t="s">
        <v>2234</v>
      </c>
      <c r="D161" s="536" t="s">
        <v>2259</v>
      </c>
      <c r="E161" s="557" t="s">
        <v>2266</v>
      </c>
      <c r="F161" s="536" t="s">
        <v>193</v>
      </c>
      <c r="G161" s="538" t="s">
        <v>193</v>
      </c>
      <c r="H161" s="536" t="s">
        <v>2326</v>
      </c>
      <c r="I161" s="539" t="s">
        <v>2318</v>
      </c>
      <c r="J161" s="556">
        <v>1.2E-2</v>
      </c>
      <c r="K161" s="540" t="s">
        <v>181</v>
      </c>
      <c r="L161" s="550" t="s">
        <v>182</v>
      </c>
      <c r="M161" s="550" t="s">
        <v>182</v>
      </c>
      <c r="N161" s="550" t="s">
        <v>182</v>
      </c>
      <c r="O161" s="550" t="s">
        <v>182</v>
      </c>
    </row>
    <row r="162" spans="2:15" ht="24" x14ac:dyDescent="0.3">
      <c r="B162" s="536" t="s">
        <v>1824</v>
      </c>
      <c r="C162" s="536" t="s">
        <v>2234</v>
      </c>
      <c r="D162" s="536" t="s">
        <v>2259</v>
      </c>
      <c r="E162" s="557" t="s">
        <v>2266</v>
      </c>
      <c r="F162" s="536" t="s">
        <v>193</v>
      </c>
      <c r="G162" s="538" t="s">
        <v>193</v>
      </c>
      <c r="H162" s="536" t="s">
        <v>2327</v>
      </c>
      <c r="I162" s="539" t="s">
        <v>2318</v>
      </c>
      <c r="J162" s="556">
        <v>1E-3</v>
      </c>
      <c r="K162" s="540" t="s">
        <v>181</v>
      </c>
      <c r="L162" s="550" t="s">
        <v>182</v>
      </c>
      <c r="M162" s="550" t="s">
        <v>182</v>
      </c>
      <c r="N162" s="550" t="s">
        <v>182</v>
      </c>
      <c r="O162" s="550" t="s">
        <v>182</v>
      </c>
    </row>
    <row r="163" spans="2:15" x14ac:dyDescent="0.3">
      <c r="B163" s="536" t="s">
        <v>1837</v>
      </c>
      <c r="C163" s="536" t="s">
        <v>2234</v>
      </c>
      <c r="D163" s="536" t="s">
        <v>2259</v>
      </c>
      <c r="E163" s="557" t="s">
        <v>2266</v>
      </c>
      <c r="F163" s="536" t="s">
        <v>193</v>
      </c>
      <c r="G163" s="543" t="s">
        <v>181</v>
      </c>
      <c r="H163" s="536" t="s">
        <v>312</v>
      </c>
      <c r="I163" s="539" t="s">
        <v>2318</v>
      </c>
      <c r="J163" s="556">
        <v>1E-3</v>
      </c>
      <c r="K163" s="540" t="s">
        <v>181</v>
      </c>
      <c r="L163" s="550" t="s">
        <v>182</v>
      </c>
      <c r="M163" s="550" t="s">
        <v>182</v>
      </c>
      <c r="N163" s="550" t="s">
        <v>182</v>
      </c>
      <c r="O163" s="550" t="s">
        <v>182</v>
      </c>
    </row>
    <row r="164" spans="2:15" ht="24" x14ac:dyDescent="0.3">
      <c r="B164" s="536" t="s">
        <v>51</v>
      </c>
      <c r="C164" s="536" t="s">
        <v>2234</v>
      </c>
      <c r="D164" s="536" t="s">
        <v>2259</v>
      </c>
      <c r="E164" s="557" t="s">
        <v>2266</v>
      </c>
      <c r="F164" s="536" t="s">
        <v>193</v>
      </c>
      <c r="G164" s="543" t="s">
        <v>181</v>
      </c>
      <c r="H164" s="536" t="s">
        <v>312</v>
      </c>
      <c r="I164" s="539" t="s">
        <v>2318</v>
      </c>
      <c r="J164" s="556">
        <v>1.7000000000000001E-2</v>
      </c>
      <c r="K164" s="540" t="s">
        <v>181</v>
      </c>
      <c r="L164" s="550" t="s">
        <v>182</v>
      </c>
      <c r="M164" s="550" t="s">
        <v>182</v>
      </c>
      <c r="N164" s="550" t="s">
        <v>182</v>
      </c>
      <c r="O164" s="550" t="s">
        <v>182</v>
      </c>
    </row>
    <row r="165" spans="2:15" x14ac:dyDescent="0.3">
      <c r="B165" s="536" t="s">
        <v>1836</v>
      </c>
      <c r="C165" s="536" t="s">
        <v>2234</v>
      </c>
      <c r="D165" s="536" t="s">
        <v>2259</v>
      </c>
      <c r="E165" s="557" t="s">
        <v>2266</v>
      </c>
      <c r="F165" s="536" t="s">
        <v>193</v>
      </c>
      <c r="G165" s="538" t="s">
        <v>193</v>
      </c>
      <c r="H165" s="536" t="s">
        <v>2328</v>
      </c>
      <c r="I165" s="539" t="s">
        <v>2318</v>
      </c>
      <c r="J165" s="556">
        <v>1E-3</v>
      </c>
      <c r="K165" s="540" t="s">
        <v>181</v>
      </c>
      <c r="L165" s="550" t="s">
        <v>182</v>
      </c>
      <c r="M165" s="550" t="s">
        <v>182</v>
      </c>
      <c r="N165" s="550" t="s">
        <v>182</v>
      </c>
      <c r="O165" s="550" t="s">
        <v>182</v>
      </c>
    </row>
    <row r="166" spans="2:15" x14ac:dyDescent="0.3">
      <c r="B166" s="536" t="s">
        <v>48</v>
      </c>
      <c r="C166" s="536" t="s">
        <v>2234</v>
      </c>
      <c r="D166" s="536" t="s">
        <v>2259</v>
      </c>
      <c r="E166" s="557" t="s">
        <v>2266</v>
      </c>
      <c r="F166" s="536" t="s">
        <v>193</v>
      </c>
      <c r="G166" s="538" t="s">
        <v>193</v>
      </c>
      <c r="H166" s="536" t="s">
        <v>2325</v>
      </c>
      <c r="I166" s="539" t="s">
        <v>2318</v>
      </c>
      <c r="J166" s="556">
        <v>8.7999999999999995E-2</v>
      </c>
      <c r="K166" s="540" t="s">
        <v>181</v>
      </c>
      <c r="L166" s="550" t="s">
        <v>182</v>
      </c>
      <c r="M166" s="550" t="s">
        <v>182</v>
      </c>
      <c r="N166" s="550" t="s">
        <v>182</v>
      </c>
      <c r="O166" s="550" t="s">
        <v>182</v>
      </c>
    </row>
    <row r="167" spans="2:15" ht="24" x14ac:dyDescent="0.3">
      <c r="B167" s="536" t="s">
        <v>1825</v>
      </c>
      <c r="C167" s="536" t="s">
        <v>2234</v>
      </c>
      <c r="D167" s="536" t="s">
        <v>2259</v>
      </c>
      <c r="E167" s="557" t="s">
        <v>2266</v>
      </c>
      <c r="F167" s="536" t="s">
        <v>193</v>
      </c>
      <c r="G167" s="543" t="s">
        <v>181</v>
      </c>
      <c r="H167" s="536" t="s">
        <v>312</v>
      </c>
      <c r="I167" s="539" t="s">
        <v>2318</v>
      </c>
      <c r="J167" s="556">
        <v>2E-3</v>
      </c>
      <c r="K167" s="540" t="s">
        <v>181</v>
      </c>
      <c r="L167" s="550" t="s">
        <v>182</v>
      </c>
      <c r="M167" s="550" t="s">
        <v>182</v>
      </c>
      <c r="N167" s="550" t="s">
        <v>182</v>
      </c>
      <c r="O167" s="550" t="s">
        <v>182</v>
      </c>
    </row>
    <row r="168" spans="2:15" ht="24" x14ac:dyDescent="0.3">
      <c r="B168" s="536" t="s">
        <v>1809</v>
      </c>
      <c r="C168" s="536" t="s">
        <v>2234</v>
      </c>
      <c r="D168" s="536" t="s">
        <v>2259</v>
      </c>
      <c r="E168" s="557" t="s">
        <v>2266</v>
      </c>
      <c r="F168" s="536" t="s">
        <v>193</v>
      </c>
      <c r="G168" s="543" t="s">
        <v>181</v>
      </c>
      <c r="H168" s="536" t="s">
        <v>312</v>
      </c>
      <c r="I168" s="539" t="s">
        <v>2318</v>
      </c>
      <c r="J168" s="556">
        <v>5.0000000000000001E-3</v>
      </c>
      <c r="K168" s="540" t="s">
        <v>181</v>
      </c>
      <c r="L168" s="550" t="s">
        <v>182</v>
      </c>
      <c r="M168" s="550" t="s">
        <v>182</v>
      </c>
      <c r="N168" s="550" t="s">
        <v>182</v>
      </c>
      <c r="O168" s="550" t="s">
        <v>182</v>
      </c>
    </row>
    <row r="169" spans="2:15" x14ac:dyDescent="0.3">
      <c r="B169" s="536" t="s">
        <v>1808</v>
      </c>
      <c r="C169" s="536" t="s">
        <v>2234</v>
      </c>
      <c r="D169" s="536" t="s">
        <v>2259</v>
      </c>
      <c r="E169" s="557" t="s">
        <v>2266</v>
      </c>
      <c r="F169" s="536" t="s">
        <v>193</v>
      </c>
      <c r="G169" s="543" t="s">
        <v>181</v>
      </c>
      <c r="H169" s="536" t="s">
        <v>312</v>
      </c>
      <c r="I169" s="539" t="s">
        <v>2318</v>
      </c>
      <c r="J169" s="556">
        <v>4.0000000000000001E-3</v>
      </c>
      <c r="K169" s="540" t="s">
        <v>181</v>
      </c>
      <c r="L169" s="550" t="s">
        <v>182</v>
      </c>
      <c r="M169" s="550" t="s">
        <v>182</v>
      </c>
      <c r="N169" s="550" t="s">
        <v>182</v>
      </c>
      <c r="O169" s="550" t="s">
        <v>182</v>
      </c>
    </row>
    <row r="170" spans="2:15" ht="24" x14ac:dyDescent="0.3">
      <c r="B170" s="536" t="s">
        <v>1812</v>
      </c>
      <c r="C170" s="536" t="s">
        <v>2234</v>
      </c>
      <c r="D170" s="536" t="s">
        <v>2259</v>
      </c>
      <c r="E170" s="557" t="s">
        <v>2266</v>
      </c>
      <c r="F170" s="536" t="s">
        <v>193</v>
      </c>
      <c r="G170" s="543" t="s">
        <v>181</v>
      </c>
      <c r="H170" s="536" t="s">
        <v>312</v>
      </c>
      <c r="I170" s="539" t="s">
        <v>2318</v>
      </c>
      <c r="J170" s="556">
        <v>2E-3</v>
      </c>
      <c r="K170" s="540" t="s">
        <v>181</v>
      </c>
      <c r="L170" s="550" t="s">
        <v>182</v>
      </c>
      <c r="M170" s="550" t="s">
        <v>182</v>
      </c>
      <c r="N170" s="550" t="s">
        <v>182</v>
      </c>
      <c r="O170" s="550" t="s">
        <v>182</v>
      </c>
    </row>
    <row r="171" spans="2:15" ht="36" x14ac:dyDescent="0.3">
      <c r="B171" s="536" t="s">
        <v>64</v>
      </c>
      <c r="C171" s="536" t="s">
        <v>2235</v>
      </c>
      <c r="D171" s="536" t="s">
        <v>2259</v>
      </c>
      <c r="E171" s="536" t="s">
        <v>2275</v>
      </c>
      <c r="F171" s="536" t="s">
        <v>193</v>
      </c>
      <c r="G171" s="538" t="s">
        <v>193</v>
      </c>
      <c r="H171" s="536" t="s">
        <v>2329</v>
      </c>
      <c r="I171" s="539" t="s">
        <v>2318</v>
      </c>
      <c r="J171" s="552">
        <v>1.02</v>
      </c>
      <c r="K171" s="540" t="s">
        <v>181</v>
      </c>
      <c r="L171" s="550" t="s">
        <v>182</v>
      </c>
      <c r="M171" s="550" t="s">
        <v>182</v>
      </c>
      <c r="N171" s="550" t="s">
        <v>182</v>
      </c>
      <c r="O171" s="550" t="s">
        <v>182</v>
      </c>
    </row>
    <row r="172" spans="2:15" ht="36" x14ac:dyDescent="0.3">
      <c r="B172" s="536" t="s">
        <v>69</v>
      </c>
      <c r="C172" s="536" t="s">
        <v>2235</v>
      </c>
      <c r="D172" s="536" t="s">
        <v>2259</v>
      </c>
      <c r="E172" s="536" t="s">
        <v>2275</v>
      </c>
      <c r="F172" s="536" t="s">
        <v>193</v>
      </c>
      <c r="G172" s="543" t="s">
        <v>181</v>
      </c>
      <c r="H172" s="536" t="s">
        <v>312</v>
      </c>
      <c r="I172" s="539" t="s">
        <v>2318</v>
      </c>
      <c r="J172" s="552">
        <v>0.34</v>
      </c>
      <c r="K172" s="540" t="s">
        <v>181</v>
      </c>
      <c r="L172" s="550" t="s">
        <v>182</v>
      </c>
      <c r="M172" s="550" t="s">
        <v>182</v>
      </c>
      <c r="N172" s="550" t="s">
        <v>182</v>
      </c>
      <c r="O172" s="550" t="s">
        <v>182</v>
      </c>
    </row>
    <row r="173" spans="2:15" ht="48" x14ac:dyDescent="0.3">
      <c r="B173" s="536" t="s">
        <v>98</v>
      </c>
      <c r="C173" s="536" t="s">
        <v>2235</v>
      </c>
      <c r="D173" s="536" t="s">
        <v>2259</v>
      </c>
      <c r="E173" s="536" t="s">
        <v>2275</v>
      </c>
      <c r="F173" s="536" t="s">
        <v>193</v>
      </c>
      <c r="G173" s="538" t="s">
        <v>193</v>
      </c>
      <c r="H173" s="536" t="s">
        <v>2330</v>
      </c>
      <c r="I173" s="539" t="s">
        <v>2318</v>
      </c>
      <c r="J173" s="552">
        <v>0.27</v>
      </c>
      <c r="K173" s="540" t="s">
        <v>181</v>
      </c>
      <c r="L173" s="550" t="s">
        <v>182</v>
      </c>
      <c r="M173" s="550" t="s">
        <v>182</v>
      </c>
      <c r="N173" s="550" t="s">
        <v>182</v>
      </c>
      <c r="O173" s="550" t="s">
        <v>182</v>
      </c>
    </row>
    <row r="174" spans="2:15" ht="60" x14ac:dyDescent="0.3">
      <c r="B174" s="536" t="s">
        <v>58</v>
      </c>
      <c r="C174" s="536" t="s">
        <v>2235</v>
      </c>
      <c r="D174" s="536" t="s">
        <v>2259</v>
      </c>
      <c r="E174" s="536" t="s">
        <v>2275</v>
      </c>
      <c r="F174" s="536" t="s">
        <v>193</v>
      </c>
      <c r="G174" s="538" t="s">
        <v>193</v>
      </c>
      <c r="H174" s="536" t="s">
        <v>2331</v>
      </c>
      <c r="I174" s="539" t="s">
        <v>2318</v>
      </c>
      <c r="J174" s="552">
        <v>0.19</v>
      </c>
      <c r="K174" s="540" t="s">
        <v>181</v>
      </c>
      <c r="L174" s="550" t="s">
        <v>182</v>
      </c>
      <c r="M174" s="550" t="s">
        <v>182</v>
      </c>
      <c r="N174" s="550" t="s">
        <v>182</v>
      </c>
      <c r="O174" s="550" t="s">
        <v>182</v>
      </c>
    </row>
    <row r="175" spans="2:15" ht="84" x14ac:dyDescent="0.3">
      <c r="B175" s="536" t="s">
        <v>77</v>
      </c>
      <c r="C175" s="536" t="s">
        <v>2235</v>
      </c>
      <c r="D175" s="536" t="s">
        <v>2259</v>
      </c>
      <c r="E175" s="536" t="s">
        <v>2275</v>
      </c>
      <c r="F175" s="536" t="s">
        <v>193</v>
      </c>
      <c r="G175" s="538" t="s">
        <v>193</v>
      </c>
      <c r="H175" s="536" t="s">
        <v>2332</v>
      </c>
      <c r="I175" s="539" t="s">
        <v>2318</v>
      </c>
      <c r="J175" s="552">
        <v>0.19</v>
      </c>
      <c r="K175" s="540" t="s">
        <v>181</v>
      </c>
      <c r="L175" s="550" t="s">
        <v>182</v>
      </c>
      <c r="M175" s="550" t="s">
        <v>182</v>
      </c>
      <c r="N175" s="550" t="s">
        <v>182</v>
      </c>
      <c r="O175" s="550" t="s">
        <v>182</v>
      </c>
    </row>
    <row r="176" spans="2:15" ht="24" x14ac:dyDescent="0.3">
      <c r="B176" s="536" t="s">
        <v>112</v>
      </c>
      <c r="C176" s="536" t="s">
        <v>2235</v>
      </c>
      <c r="D176" s="536" t="s">
        <v>2259</v>
      </c>
      <c r="E176" s="536" t="s">
        <v>2275</v>
      </c>
      <c r="F176" s="536" t="s">
        <v>193</v>
      </c>
      <c r="G176" s="538" t="s">
        <v>193</v>
      </c>
      <c r="H176" s="536" t="s">
        <v>2333</v>
      </c>
      <c r="I176" s="539" t="s">
        <v>2318</v>
      </c>
      <c r="J176" s="552">
        <v>0.09</v>
      </c>
      <c r="K176" s="540" t="s">
        <v>181</v>
      </c>
      <c r="L176" s="550" t="s">
        <v>182</v>
      </c>
      <c r="M176" s="550" t="s">
        <v>182</v>
      </c>
      <c r="N176" s="550" t="s">
        <v>182</v>
      </c>
      <c r="O176" s="550" t="s">
        <v>182</v>
      </c>
    </row>
    <row r="177" spans="2:15" ht="24" x14ac:dyDescent="0.3">
      <c r="B177" s="536" t="s">
        <v>104</v>
      </c>
      <c r="C177" s="536" t="s">
        <v>2235</v>
      </c>
      <c r="D177" s="536" t="s">
        <v>2259</v>
      </c>
      <c r="E177" s="536" t="s">
        <v>2275</v>
      </c>
      <c r="F177" s="536" t="s">
        <v>193</v>
      </c>
      <c r="G177" s="538" t="s">
        <v>193</v>
      </c>
      <c r="H177" s="536" t="s">
        <v>1194</v>
      </c>
      <c r="I177" s="539" t="s">
        <v>2318</v>
      </c>
      <c r="J177" s="552">
        <v>0.08</v>
      </c>
      <c r="K177" s="540" t="s">
        <v>181</v>
      </c>
      <c r="L177" s="550" t="s">
        <v>182</v>
      </c>
      <c r="M177" s="550" t="s">
        <v>182</v>
      </c>
      <c r="N177" s="550" t="s">
        <v>182</v>
      </c>
      <c r="O177" s="550" t="s">
        <v>182</v>
      </c>
    </row>
    <row r="178" spans="2:15" ht="48" x14ac:dyDescent="0.3">
      <c r="B178" s="536" t="s">
        <v>101</v>
      </c>
      <c r="C178" s="536" t="s">
        <v>2235</v>
      </c>
      <c r="D178" s="536" t="s">
        <v>2259</v>
      </c>
      <c r="E178" s="536" t="s">
        <v>2275</v>
      </c>
      <c r="F178" s="536" t="s">
        <v>193</v>
      </c>
      <c r="G178" s="538" t="s">
        <v>193</v>
      </c>
      <c r="H178" s="536" t="s">
        <v>2334</v>
      </c>
      <c r="I178" s="539" t="s">
        <v>2318</v>
      </c>
      <c r="J178" s="552">
        <v>7.0000000000000007E-2</v>
      </c>
      <c r="K178" s="540" t="s">
        <v>181</v>
      </c>
      <c r="L178" s="550" t="s">
        <v>182</v>
      </c>
      <c r="M178" s="550" t="s">
        <v>182</v>
      </c>
      <c r="N178" s="550" t="s">
        <v>182</v>
      </c>
      <c r="O178" s="550" t="s">
        <v>182</v>
      </c>
    </row>
    <row r="179" spans="2:15" ht="36" x14ac:dyDescent="0.3">
      <c r="B179" s="536" t="s">
        <v>1886</v>
      </c>
      <c r="C179" s="536" t="s">
        <v>2235</v>
      </c>
      <c r="D179" s="536" t="s">
        <v>2259</v>
      </c>
      <c r="E179" s="536" t="s">
        <v>2275</v>
      </c>
      <c r="F179" s="536" t="s">
        <v>193</v>
      </c>
      <c r="G179" s="543" t="s">
        <v>181</v>
      </c>
      <c r="H179" s="536" t="s">
        <v>312</v>
      </c>
      <c r="I179" s="539" t="s">
        <v>2318</v>
      </c>
      <c r="J179" s="552">
        <v>0.06</v>
      </c>
      <c r="K179" s="540" t="s">
        <v>181</v>
      </c>
      <c r="L179" s="550" t="s">
        <v>182</v>
      </c>
      <c r="M179" s="550" t="s">
        <v>182</v>
      </c>
      <c r="N179" s="550" t="s">
        <v>182</v>
      </c>
      <c r="O179" s="550" t="s">
        <v>182</v>
      </c>
    </row>
    <row r="180" spans="2:15" ht="48" x14ac:dyDescent="0.3">
      <c r="B180" s="536" t="s">
        <v>114</v>
      </c>
      <c r="C180" s="536" t="s">
        <v>2235</v>
      </c>
      <c r="D180" s="536" t="s">
        <v>2259</v>
      </c>
      <c r="E180" s="536" t="s">
        <v>2275</v>
      </c>
      <c r="F180" s="536" t="s">
        <v>193</v>
      </c>
      <c r="G180" s="538" t="s">
        <v>193</v>
      </c>
      <c r="H180" s="536" t="s">
        <v>2335</v>
      </c>
      <c r="I180" s="539" t="s">
        <v>2318</v>
      </c>
      <c r="J180" s="552">
        <v>0.05</v>
      </c>
      <c r="K180" s="540" t="s">
        <v>181</v>
      </c>
      <c r="L180" s="550" t="s">
        <v>182</v>
      </c>
      <c r="M180" s="550" t="s">
        <v>182</v>
      </c>
      <c r="N180" s="550" t="s">
        <v>182</v>
      </c>
      <c r="O180" s="550" t="s">
        <v>182</v>
      </c>
    </row>
    <row r="181" spans="2:15" x14ac:dyDescent="0.3">
      <c r="B181" s="536" t="s">
        <v>120</v>
      </c>
      <c r="C181" s="536" t="s">
        <v>2235</v>
      </c>
      <c r="D181" s="536" t="s">
        <v>2259</v>
      </c>
      <c r="E181" s="536" t="s">
        <v>2275</v>
      </c>
      <c r="F181" s="536" t="s">
        <v>193</v>
      </c>
      <c r="G181" s="543" t="s">
        <v>181</v>
      </c>
      <c r="H181" s="536" t="s">
        <v>312</v>
      </c>
      <c r="I181" s="539" t="s">
        <v>2318</v>
      </c>
      <c r="J181" s="552">
        <v>0.05</v>
      </c>
      <c r="K181" s="540" t="s">
        <v>181</v>
      </c>
      <c r="L181" s="550" t="s">
        <v>182</v>
      </c>
      <c r="M181" s="550" t="s">
        <v>182</v>
      </c>
      <c r="N181" s="550" t="s">
        <v>182</v>
      </c>
      <c r="O181" s="550" t="s">
        <v>182</v>
      </c>
    </row>
    <row r="182" spans="2:15" ht="24" x14ac:dyDescent="0.3">
      <c r="B182" s="536" t="s">
        <v>108</v>
      </c>
      <c r="C182" s="536" t="s">
        <v>2235</v>
      </c>
      <c r="D182" s="536" t="s">
        <v>2259</v>
      </c>
      <c r="E182" s="536" t="s">
        <v>2275</v>
      </c>
      <c r="F182" s="536" t="s">
        <v>193</v>
      </c>
      <c r="G182" s="538" t="s">
        <v>193</v>
      </c>
      <c r="H182" s="536" t="s">
        <v>1367</v>
      </c>
      <c r="I182" s="539" t="s">
        <v>2318</v>
      </c>
      <c r="J182" s="552">
        <v>0.05</v>
      </c>
      <c r="K182" s="540" t="s">
        <v>181</v>
      </c>
      <c r="L182" s="550" t="s">
        <v>182</v>
      </c>
      <c r="M182" s="550" t="s">
        <v>182</v>
      </c>
      <c r="N182" s="550" t="s">
        <v>182</v>
      </c>
      <c r="O182" s="550" t="s">
        <v>182</v>
      </c>
    </row>
    <row r="183" spans="2:15" ht="24" x14ac:dyDescent="0.3">
      <c r="B183" s="536" t="s">
        <v>109</v>
      </c>
      <c r="C183" s="536" t="s">
        <v>2235</v>
      </c>
      <c r="D183" s="536" t="s">
        <v>2259</v>
      </c>
      <c r="E183" s="536" t="s">
        <v>2275</v>
      </c>
      <c r="F183" s="536" t="s">
        <v>193</v>
      </c>
      <c r="G183" s="538" t="s">
        <v>193</v>
      </c>
      <c r="H183" s="536" t="s">
        <v>2336</v>
      </c>
      <c r="I183" s="539" t="s">
        <v>2318</v>
      </c>
      <c r="J183" s="552">
        <v>0.04</v>
      </c>
      <c r="K183" s="540" t="s">
        <v>181</v>
      </c>
      <c r="L183" s="550" t="s">
        <v>182</v>
      </c>
      <c r="M183" s="550" t="s">
        <v>182</v>
      </c>
      <c r="N183" s="550" t="s">
        <v>182</v>
      </c>
      <c r="O183" s="550" t="s">
        <v>182</v>
      </c>
    </row>
    <row r="184" spans="2:15" ht="24" x14ac:dyDescent="0.3">
      <c r="B184" s="536" t="s">
        <v>103</v>
      </c>
      <c r="C184" s="536" t="s">
        <v>2235</v>
      </c>
      <c r="D184" s="536" t="s">
        <v>2259</v>
      </c>
      <c r="E184" s="536" t="s">
        <v>2275</v>
      </c>
      <c r="F184" s="536" t="s">
        <v>193</v>
      </c>
      <c r="G184" s="538" t="s">
        <v>193</v>
      </c>
      <c r="H184" s="536" t="s">
        <v>2337</v>
      </c>
      <c r="I184" s="539" t="s">
        <v>2318</v>
      </c>
      <c r="J184" s="552">
        <v>0.03</v>
      </c>
      <c r="K184" s="540" t="s">
        <v>181</v>
      </c>
      <c r="L184" s="550" t="s">
        <v>182</v>
      </c>
      <c r="M184" s="550" t="s">
        <v>182</v>
      </c>
      <c r="N184" s="550" t="s">
        <v>182</v>
      </c>
      <c r="O184" s="550" t="s">
        <v>182</v>
      </c>
    </row>
    <row r="185" spans="2:15" ht="24" x14ac:dyDescent="0.3">
      <c r="B185" s="536" t="s">
        <v>126</v>
      </c>
      <c r="C185" s="536" t="s">
        <v>2235</v>
      </c>
      <c r="D185" s="536" t="s">
        <v>2259</v>
      </c>
      <c r="E185" s="536" t="s">
        <v>2275</v>
      </c>
      <c r="F185" s="536" t="s">
        <v>193</v>
      </c>
      <c r="G185" s="538" t="s">
        <v>193</v>
      </c>
      <c r="H185" s="536" t="s">
        <v>1367</v>
      </c>
      <c r="I185" s="539" t="s">
        <v>2318</v>
      </c>
      <c r="J185" s="552">
        <v>0.03</v>
      </c>
      <c r="K185" s="540" t="s">
        <v>181</v>
      </c>
      <c r="L185" s="550" t="s">
        <v>182</v>
      </c>
      <c r="M185" s="550" t="s">
        <v>182</v>
      </c>
      <c r="N185" s="550" t="s">
        <v>182</v>
      </c>
      <c r="O185" s="550" t="s">
        <v>182</v>
      </c>
    </row>
    <row r="186" spans="2:15" ht="24" x14ac:dyDescent="0.3">
      <c r="B186" s="536" t="s">
        <v>110</v>
      </c>
      <c r="C186" s="536" t="s">
        <v>2235</v>
      </c>
      <c r="D186" s="536" t="s">
        <v>2259</v>
      </c>
      <c r="E186" s="536" t="s">
        <v>2275</v>
      </c>
      <c r="F186" s="536" t="s">
        <v>193</v>
      </c>
      <c r="G186" s="538" t="s">
        <v>193</v>
      </c>
      <c r="H186" s="536" t="s">
        <v>1319</v>
      </c>
      <c r="I186" s="539" t="s">
        <v>2318</v>
      </c>
      <c r="J186" s="552">
        <v>0.03</v>
      </c>
      <c r="K186" s="540" t="s">
        <v>181</v>
      </c>
      <c r="L186" s="550" t="s">
        <v>182</v>
      </c>
      <c r="M186" s="550" t="s">
        <v>182</v>
      </c>
      <c r="N186" s="550" t="s">
        <v>182</v>
      </c>
      <c r="O186" s="550" t="s">
        <v>182</v>
      </c>
    </row>
    <row r="187" spans="2:15" ht="48" x14ac:dyDescent="0.3">
      <c r="B187" s="536" t="s">
        <v>105</v>
      </c>
      <c r="C187" s="536" t="s">
        <v>2235</v>
      </c>
      <c r="D187" s="536" t="s">
        <v>2259</v>
      </c>
      <c r="E187" s="536" t="s">
        <v>2275</v>
      </c>
      <c r="F187" s="536" t="s">
        <v>193</v>
      </c>
      <c r="G187" s="538" t="s">
        <v>193</v>
      </c>
      <c r="H187" s="536" t="s">
        <v>2338</v>
      </c>
      <c r="I187" s="539" t="s">
        <v>2318</v>
      </c>
      <c r="J187" s="552">
        <v>0.03</v>
      </c>
      <c r="K187" s="540" t="s">
        <v>181</v>
      </c>
      <c r="L187" s="550" t="s">
        <v>182</v>
      </c>
      <c r="M187" s="550" t="s">
        <v>182</v>
      </c>
      <c r="N187" s="550" t="s">
        <v>182</v>
      </c>
      <c r="O187" s="550" t="s">
        <v>182</v>
      </c>
    </row>
    <row r="188" spans="2:15" x14ac:dyDescent="0.3">
      <c r="B188" s="536" t="s">
        <v>131</v>
      </c>
      <c r="C188" s="536" t="s">
        <v>2235</v>
      </c>
      <c r="D188" s="536" t="s">
        <v>2259</v>
      </c>
      <c r="E188" s="536" t="s">
        <v>2275</v>
      </c>
      <c r="F188" s="536" t="s">
        <v>193</v>
      </c>
      <c r="G188" s="543" t="s">
        <v>181</v>
      </c>
      <c r="H188" s="536" t="s">
        <v>312</v>
      </c>
      <c r="I188" s="539" t="s">
        <v>2318</v>
      </c>
      <c r="J188" s="552">
        <v>0.02</v>
      </c>
      <c r="K188" s="540" t="s">
        <v>181</v>
      </c>
      <c r="L188" s="550" t="s">
        <v>182</v>
      </c>
      <c r="M188" s="550" t="s">
        <v>182</v>
      </c>
      <c r="N188" s="550" t="s">
        <v>182</v>
      </c>
      <c r="O188" s="550" t="s">
        <v>182</v>
      </c>
    </row>
    <row r="189" spans="2:15" ht="48" x14ac:dyDescent="0.3">
      <c r="B189" s="536" t="s">
        <v>102</v>
      </c>
      <c r="C189" s="536" t="s">
        <v>2235</v>
      </c>
      <c r="D189" s="536" t="s">
        <v>2259</v>
      </c>
      <c r="E189" s="536" t="s">
        <v>2275</v>
      </c>
      <c r="F189" s="536" t="s">
        <v>193</v>
      </c>
      <c r="G189" s="538" t="s">
        <v>193</v>
      </c>
      <c r="H189" s="536" t="s">
        <v>2339</v>
      </c>
      <c r="I189" s="539" t="s">
        <v>2318</v>
      </c>
      <c r="J189" s="552">
        <v>0.02</v>
      </c>
      <c r="K189" s="540" t="s">
        <v>181</v>
      </c>
      <c r="L189" s="550" t="s">
        <v>182</v>
      </c>
      <c r="M189" s="550" t="s">
        <v>182</v>
      </c>
      <c r="N189" s="550" t="s">
        <v>182</v>
      </c>
      <c r="O189" s="550" t="s">
        <v>182</v>
      </c>
    </row>
    <row r="190" spans="2:15" ht="24" x14ac:dyDescent="0.3">
      <c r="B190" s="536" t="s">
        <v>123</v>
      </c>
      <c r="C190" s="536" t="s">
        <v>2235</v>
      </c>
      <c r="D190" s="536" t="s">
        <v>2259</v>
      </c>
      <c r="E190" s="536" t="s">
        <v>2275</v>
      </c>
      <c r="F190" s="536" t="s">
        <v>193</v>
      </c>
      <c r="G190" s="538" t="s">
        <v>193</v>
      </c>
      <c r="H190" s="536" t="s">
        <v>2340</v>
      </c>
      <c r="I190" s="539" t="s">
        <v>2318</v>
      </c>
      <c r="J190" s="552">
        <v>0.01</v>
      </c>
      <c r="K190" s="540" t="s">
        <v>181</v>
      </c>
      <c r="L190" s="550" t="s">
        <v>182</v>
      </c>
      <c r="M190" s="550" t="s">
        <v>182</v>
      </c>
      <c r="N190" s="550" t="s">
        <v>182</v>
      </c>
      <c r="O190" s="550" t="s">
        <v>182</v>
      </c>
    </row>
    <row r="191" spans="2:15" x14ac:dyDescent="0.3">
      <c r="B191" s="536" t="s">
        <v>151</v>
      </c>
      <c r="C191" s="536" t="s">
        <v>2235</v>
      </c>
      <c r="D191" s="536" t="s">
        <v>2259</v>
      </c>
      <c r="E191" s="536" t="s">
        <v>2275</v>
      </c>
      <c r="F191" s="536" t="s">
        <v>193</v>
      </c>
      <c r="G191" s="543" t="s">
        <v>181</v>
      </c>
      <c r="H191" s="536" t="s">
        <v>312</v>
      </c>
      <c r="I191" s="539" t="s">
        <v>2318</v>
      </c>
      <c r="J191" s="552">
        <v>0.01</v>
      </c>
      <c r="K191" s="540" t="s">
        <v>181</v>
      </c>
      <c r="L191" s="550" t="s">
        <v>182</v>
      </c>
      <c r="M191" s="550" t="s">
        <v>182</v>
      </c>
      <c r="N191" s="550" t="s">
        <v>182</v>
      </c>
      <c r="O191" s="550" t="s">
        <v>182</v>
      </c>
    </row>
    <row r="192" spans="2:15" x14ac:dyDescent="0.3">
      <c r="B192" s="536" t="s">
        <v>113</v>
      </c>
      <c r="C192" s="536" t="s">
        <v>2235</v>
      </c>
      <c r="D192" s="536" t="s">
        <v>2259</v>
      </c>
      <c r="E192" s="536" t="s">
        <v>2275</v>
      </c>
      <c r="F192" s="536" t="s">
        <v>193</v>
      </c>
      <c r="G192" s="543" t="s">
        <v>181</v>
      </c>
      <c r="H192" s="536" t="s">
        <v>312</v>
      </c>
      <c r="I192" s="539" t="s">
        <v>2318</v>
      </c>
      <c r="J192" s="552">
        <v>0.01</v>
      </c>
      <c r="K192" s="540" t="s">
        <v>181</v>
      </c>
      <c r="L192" s="550" t="s">
        <v>182</v>
      </c>
      <c r="M192" s="550" t="s">
        <v>182</v>
      </c>
      <c r="N192" s="550" t="s">
        <v>182</v>
      </c>
      <c r="O192" s="550" t="s">
        <v>182</v>
      </c>
    </row>
    <row r="193" spans="2:15" x14ac:dyDescent="0.3">
      <c r="B193" s="536" t="s">
        <v>150</v>
      </c>
      <c r="C193" s="536" t="s">
        <v>2235</v>
      </c>
      <c r="D193" s="536" t="s">
        <v>2259</v>
      </c>
      <c r="E193" s="536" t="s">
        <v>2275</v>
      </c>
      <c r="F193" s="536" t="s">
        <v>193</v>
      </c>
      <c r="G193" s="543" t="s">
        <v>181</v>
      </c>
      <c r="H193" s="536" t="s">
        <v>312</v>
      </c>
      <c r="I193" s="539" t="s">
        <v>2318</v>
      </c>
      <c r="J193" s="552">
        <v>0.01</v>
      </c>
      <c r="K193" s="540" t="s">
        <v>181</v>
      </c>
      <c r="L193" s="550" t="s">
        <v>182</v>
      </c>
      <c r="M193" s="550" t="s">
        <v>182</v>
      </c>
      <c r="N193" s="550" t="s">
        <v>182</v>
      </c>
      <c r="O193" s="550" t="s">
        <v>182</v>
      </c>
    </row>
    <row r="194" spans="2:15" ht="36" x14ac:dyDescent="0.3">
      <c r="B194" s="536" t="s">
        <v>118</v>
      </c>
      <c r="C194" s="536" t="s">
        <v>2235</v>
      </c>
      <c r="D194" s="536" t="s">
        <v>2259</v>
      </c>
      <c r="E194" s="536" t="s">
        <v>2275</v>
      </c>
      <c r="F194" s="536" t="s">
        <v>193</v>
      </c>
      <c r="G194" s="538" t="s">
        <v>193</v>
      </c>
      <c r="H194" s="536" t="s">
        <v>1173</v>
      </c>
      <c r="I194" s="539" t="s">
        <v>2318</v>
      </c>
      <c r="J194" s="552">
        <v>0.01</v>
      </c>
      <c r="K194" s="540" t="s">
        <v>181</v>
      </c>
      <c r="L194" s="550" t="s">
        <v>182</v>
      </c>
      <c r="M194" s="550" t="s">
        <v>182</v>
      </c>
      <c r="N194" s="550" t="s">
        <v>182</v>
      </c>
      <c r="O194" s="550" t="s">
        <v>182</v>
      </c>
    </row>
    <row r="195" spans="2:15" ht="24" x14ac:dyDescent="0.3">
      <c r="B195" s="536" t="s">
        <v>66</v>
      </c>
      <c r="C195" s="536" t="s">
        <v>2235</v>
      </c>
      <c r="D195" s="536" t="s">
        <v>2259</v>
      </c>
      <c r="E195" s="536" t="s">
        <v>2275</v>
      </c>
      <c r="F195" s="536" t="s">
        <v>193</v>
      </c>
      <c r="G195" s="538" t="s">
        <v>193</v>
      </c>
      <c r="H195" s="536" t="s">
        <v>1315</v>
      </c>
      <c r="I195" s="539" t="s">
        <v>2318</v>
      </c>
      <c r="J195" s="556">
        <v>2E-3</v>
      </c>
      <c r="K195" s="540" t="s">
        <v>181</v>
      </c>
      <c r="L195" s="550" t="s">
        <v>182</v>
      </c>
      <c r="M195" s="550" t="s">
        <v>182</v>
      </c>
      <c r="N195" s="550" t="s">
        <v>182</v>
      </c>
      <c r="O195" s="550" t="s">
        <v>182</v>
      </c>
    </row>
    <row r="196" spans="2:15" ht="24" x14ac:dyDescent="0.3">
      <c r="B196" s="536" t="s">
        <v>111</v>
      </c>
      <c r="C196" s="536" t="s">
        <v>2235</v>
      </c>
      <c r="D196" s="536" t="s">
        <v>2259</v>
      </c>
      <c r="E196" s="536" t="s">
        <v>2275</v>
      </c>
      <c r="F196" s="536" t="s">
        <v>193</v>
      </c>
      <c r="G196" s="538" t="s">
        <v>193</v>
      </c>
      <c r="H196" s="536" t="s">
        <v>1117</v>
      </c>
      <c r="I196" s="539" t="s">
        <v>2318</v>
      </c>
      <c r="J196" s="556">
        <v>2E-3</v>
      </c>
      <c r="K196" s="540" t="s">
        <v>181</v>
      </c>
      <c r="L196" s="550" t="s">
        <v>182</v>
      </c>
      <c r="M196" s="550" t="s">
        <v>182</v>
      </c>
      <c r="N196" s="550" t="s">
        <v>182</v>
      </c>
      <c r="O196" s="550" t="s">
        <v>182</v>
      </c>
    </row>
    <row r="197" spans="2:15" x14ac:dyDescent="0.3">
      <c r="B197" s="536" t="s">
        <v>161</v>
      </c>
      <c r="C197" s="536" t="s">
        <v>2235</v>
      </c>
      <c r="D197" s="536" t="s">
        <v>2259</v>
      </c>
      <c r="E197" s="536" t="s">
        <v>2275</v>
      </c>
      <c r="F197" s="536" t="s">
        <v>193</v>
      </c>
      <c r="G197" s="543" t="s">
        <v>181</v>
      </c>
      <c r="H197" s="536" t="s">
        <v>312</v>
      </c>
      <c r="I197" s="539" t="s">
        <v>2318</v>
      </c>
      <c r="J197" s="558">
        <v>2.9999999999999997E-4</v>
      </c>
      <c r="K197" s="540" t="s">
        <v>181</v>
      </c>
      <c r="L197" s="550" t="s">
        <v>182</v>
      </c>
      <c r="M197" s="550" t="s">
        <v>182</v>
      </c>
      <c r="N197" s="550" t="s">
        <v>182</v>
      </c>
      <c r="O197" s="550" t="s">
        <v>182</v>
      </c>
    </row>
    <row r="198" spans="2:15" x14ac:dyDescent="0.3">
      <c r="B198" s="536" t="s">
        <v>137</v>
      </c>
      <c r="C198" s="536" t="s">
        <v>2235</v>
      </c>
      <c r="D198" s="536" t="s">
        <v>2259</v>
      </c>
      <c r="E198" s="536" t="s">
        <v>2275</v>
      </c>
      <c r="F198" s="536" t="s">
        <v>193</v>
      </c>
      <c r="G198" s="543" t="s">
        <v>181</v>
      </c>
      <c r="H198" s="536" t="s">
        <v>312</v>
      </c>
      <c r="I198" s="539" t="s">
        <v>2318</v>
      </c>
      <c r="J198" s="558">
        <v>2.0000000000000001E-4</v>
      </c>
      <c r="K198" s="540" t="s">
        <v>181</v>
      </c>
      <c r="L198" s="550" t="s">
        <v>182</v>
      </c>
      <c r="M198" s="550" t="s">
        <v>182</v>
      </c>
      <c r="N198" s="550" t="s">
        <v>182</v>
      </c>
      <c r="O198" s="550" t="s">
        <v>182</v>
      </c>
    </row>
    <row r="199" spans="2:15" x14ac:dyDescent="0.3">
      <c r="B199" s="536" t="s">
        <v>141</v>
      </c>
      <c r="C199" s="536" t="s">
        <v>2235</v>
      </c>
      <c r="D199" s="536" t="s">
        <v>2259</v>
      </c>
      <c r="E199" s="536" t="s">
        <v>2275</v>
      </c>
      <c r="F199" s="536" t="s">
        <v>193</v>
      </c>
      <c r="G199" s="543" t="s">
        <v>181</v>
      </c>
      <c r="H199" s="536" t="s">
        <v>312</v>
      </c>
      <c r="I199" s="539" t="s">
        <v>2318</v>
      </c>
      <c r="J199" s="558">
        <v>2.0000000000000001E-4</v>
      </c>
      <c r="K199" s="540" t="s">
        <v>181</v>
      </c>
      <c r="L199" s="550" t="s">
        <v>182</v>
      </c>
      <c r="M199" s="550" t="s">
        <v>182</v>
      </c>
      <c r="N199" s="550" t="s">
        <v>182</v>
      </c>
      <c r="O199" s="550" t="s">
        <v>182</v>
      </c>
    </row>
    <row r="200" spans="2:15" ht="60" x14ac:dyDescent="0.3">
      <c r="B200" s="536" t="s">
        <v>58</v>
      </c>
      <c r="C200" s="536" t="s">
        <v>2235</v>
      </c>
      <c r="D200" s="536" t="s">
        <v>2259</v>
      </c>
      <c r="E200" s="555" t="s">
        <v>2276</v>
      </c>
      <c r="F200" s="536" t="s">
        <v>193</v>
      </c>
      <c r="G200" s="538" t="s">
        <v>193</v>
      </c>
      <c r="H200" s="536" t="s">
        <v>2331</v>
      </c>
      <c r="I200" s="539" t="s">
        <v>2318</v>
      </c>
      <c r="J200" s="552">
        <v>0.11</v>
      </c>
      <c r="K200" s="540" t="s">
        <v>181</v>
      </c>
      <c r="L200" s="550" t="s">
        <v>182</v>
      </c>
      <c r="M200" s="550" t="s">
        <v>182</v>
      </c>
      <c r="N200" s="550" t="s">
        <v>182</v>
      </c>
      <c r="O200" s="550" t="s">
        <v>182</v>
      </c>
    </row>
    <row r="201" spans="2:15" ht="36" x14ac:dyDescent="0.3">
      <c r="B201" s="536" t="s">
        <v>64</v>
      </c>
      <c r="C201" s="536" t="s">
        <v>2235</v>
      </c>
      <c r="D201" s="536" t="s">
        <v>2259</v>
      </c>
      <c r="E201" s="555" t="s">
        <v>2276</v>
      </c>
      <c r="F201" s="536" t="s">
        <v>193</v>
      </c>
      <c r="G201" s="538" t="s">
        <v>193</v>
      </c>
      <c r="H201" s="536" t="s">
        <v>2329</v>
      </c>
      <c r="I201" s="539" t="s">
        <v>2318</v>
      </c>
      <c r="J201" s="552">
        <v>0.03</v>
      </c>
      <c r="K201" s="540" t="s">
        <v>181</v>
      </c>
      <c r="L201" s="550" t="s">
        <v>182</v>
      </c>
      <c r="M201" s="550" t="s">
        <v>182</v>
      </c>
      <c r="N201" s="550" t="s">
        <v>182</v>
      </c>
      <c r="O201" s="550" t="s">
        <v>182</v>
      </c>
    </row>
    <row r="202" spans="2:15" ht="36" x14ac:dyDescent="0.3">
      <c r="B202" s="536" t="s">
        <v>69</v>
      </c>
      <c r="C202" s="536" t="s">
        <v>2235</v>
      </c>
      <c r="D202" s="536" t="s">
        <v>2259</v>
      </c>
      <c r="E202" s="555" t="s">
        <v>2276</v>
      </c>
      <c r="F202" s="536" t="s">
        <v>193</v>
      </c>
      <c r="G202" s="543" t="s">
        <v>181</v>
      </c>
      <c r="H202" s="536" t="s">
        <v>312</v>
      </c>
      <c r="I202" s="539" t="s">
        <v>2318</v>
      </c>
      <c r="J202" s="552">
        <v>0.02</v>
      </c>
      <c r="K202" s="540" t="s">
        <v>181</v>
      </c>
      <c r="L202" s="550" t="s">
        <v>182</v>
      </c>
      <c r="M202" s="550" t="s">
        <v>182</v>
      </c>
      <c r="N202" s="550" t="s">
        <v>182</v>
      </c>
      <c r="O202" s="550" t="s">
        <v>182</v>
      </c>
    </row>
    <row r="203" spans="2:15" ht="36" x14ac:dyDescent="0.3">
      <c r="B203" s="536" t="s">
        <v>1886</v>
      </c>
      <c r="C203" s="536" t="s">
        <v>2235</v>
      </c>
      <c r="D203" s="536" t="s">
        <v>2259</v>
      </c>
      <c r="E203" s="555" t="s">
        <v>2276</v>
      </c>
      <c r="F203" s="536" t="s">
        <v>193</v>
      </c>
      <c r="G203" s="543" t="s">
        <v>181</v>
      </c>
      <c r="H203" s="536" t="s">
        <v>312</v>
      </c>
      <c r="I203" s="539" t="s">
        <v>2318</v>
      </c>
      <c r="J203" s="552">
        <v>0.02</v>
      </c>
      <c r="K203" s="540" t="s">
        <v>181</v>
      </c>
      <c r="L203" s="550" t="s">
        <v>182</v>
      </c>
      <c r="M203" s="550" t="s">
        <v>182</v>
      </c>
      <c r="N203" s="550" t="s">
        <v>182</v>
      </c>
      <c r="O203" s="550" t="s">
        <v>182</v>
      </c>
    </row>
    <row r="204" spans="2:15" ht="84" x14ac:dyDescent="0.3">
      <c r="B204" s="536" t="s">
        <v>77</v>
      </c>
      <c r="C204" s="536" t="s">
        <v>2235</v>
      </c>
      <c r="D204" s="536" t="s">
        <v>2259</v>
      </c>
      <c r="E204" s="555" t="s">
        <v>2276</v>
      </c>
      <c r="F204" s="536" t="s">
        <v>193</v>
      </c>
      <c r="G204" s="538" t="s">
        <v>193</v>
      </c>
      <c r="H204" s="536" t="s">
        <v>2332</v>
      </c>
      <c r="I204" s="539" t="s">
        <v>2318</v>
      </c>
      <c r="J204" s="552">
        <v>0.02</v>
      </c>
      <c r="K204" s="540" t="s">
        <v>181</v>
      </c>
      <c r="L204" s="550" t="s">
        <v>182</v>
      </c>
      <c r="M204" s="550" t="s">
        <v>182</v>
      </c>
      <c r="N204" s="550" t="s">
        <v>182</v>
      </c>
      <c r="O204" s="550" t="s">
        <v>182</v>
      </c>
    </row>
    <row r="205" spans="2:15" ht="24" x14ac:dyDescent="0.3">
      <c r="B205" s="536" t="s">
        <v>66</v>
      </c>
      <c r="C205" s="536" t="s">
        <v>2235</v>
      </c>
      <c r="D205" s="536" t="s">
        <v>2259</v>
      </c>
      <c r="E205" s="555" t="s">
        <v>2276</v>
      </c>
      <c r="F205" s="536" t="s">
        <v>193</v>
      </c>
      <c r="G205" s="538" t="s">
        <v>193</v>
      </c>
      <c r="H205" s="536" t="s">
        <v>1315</v>
      </c>
      <c r="I205" s="539" t="s">
        <v>2318</v>
      </c>
      <c r="J205" s="552">
        <v>0.01</v>
      </c>
      <c r="K205" s="540" t="s">
        <v>181</v>
      </c>
      <c r="L205" s="550" t="s">
        <v>182</v>
      </c>
      <c r="M205" s="550" t="s">
        <v>182</v>
      </c>
      <c r="N205" s="550" t="s">
        <v>182</v>
      </c>
      <c r="O205" s="550" t="s">
        <v>182</v>
      </c>
    </row>
    <row r="206" spans="2:15" ht="24" x14ac:dyDescent="0.3">
      <c r="B206" s="536" t="s">
        <v>104</v>
      </c>
      <c r="C206" s="536" t="s">
        <v>2235</v>
      </c>
      <c r="D206" s="536" t="s">
        <v>2259</v>
      </c>
      <c r="E206" s="555" t="s">
        <v>2276</v>
      </c>
      <c r="F206" s="536" t="s">
        <v>193</v>
      </c>
      <c r="G206" s="538" t="s">
        <v>193</v>
      </c>
      <c r="H206" s="536" t="s">
        <v>1194</v>
      </c>
      <c r="I206" s="539" t="s">
        <v>2318</v>
      </c>
      <c r="J206" s="552">
        <v>0.01</v>
      </c>
      <c r="K206" s="540" t="s">
        <v>181</v>
      </c>
      <c r="L206" s="550" t="s">
        <v>182</v>
      </c>
      <c r="M206" s="550" t="s">
        <v>182</v>
      </c>
      <c r="N206" s="550" t="s">
        <v>182</v>
      </c>
      <c r="O206" s="550" t="s">
        <v>182</v>
      </c>
    </row>
    <row r="207" spans="2:15" ht="24" x14ac:dyDescent="0.3">
      <c r="B207" s="536" t="s">
        <v>145</v>
      </c>
      <c r="C207" s="536" t="s">
        <v>2235</v>
      </c>
      <c r="D207" s="536" t="s">
        <v>2259</v>
      </c>
      <c r="E207" s="555" t="s">
        <v>2276</v>
      </c>
      <c r="F207" s="536" t="s">
        <v>193</v>
      </c>
      <c r="G207" s="543" t="s">
        <v>181</v>
      </c>
      <c r="H207" s="536" t="s">
        <v>312</v>
      </c>
      <c r="I207" s="539" t="s">
        <v>2318</v>
      </c>
      <c r="J207" s="552">
        <v>0.01</v>
      </c>
      <c r="K207" s="540" t="s">
        <v>181</v>
      </c>
      <c r="L207" s="550" t="s">
        <v>182</v>
      </c>
      <c r="M207" s="550" t="s">
        <v>182</v>
      </c>
      <c r="N207" s="550" t="s">
        <v>182</v>
      </c>
      <c r="O207" s="550" t="s">
        <v>182</v>
      </c>
    </row>
    <row r="208" spans="2:15" x14ac:dyDescent="0.3">
      <c r="B208" s="536" t="s">
        <v>147</v>
      </c>
      <c r="C208" s="536" t="s">
        <v>2235</v>
      </c>
      <c r="D208" s="536" t="s">
        <v>2259</v>
      </c>
      <c r="E208" s="555" t="s">
        <v>2276</v>
      </c>
      <c r="F208" s="536" t="s">
        <v>193</v>
      </c>
      <c r="G208" s="543" t="s">
        <v>181</v>
      </c>
      <c r="H208" s="536" t="s">
        <v>312</v>
      </c>
      <c r="I208" s="539" t="s">
        <v>2318</v>
      </c>
      <c r="J208" s="552">
        <v>0.01</v>
      </c>
      <c r="K208" s="540" t="s">
        <v>181</v>
      </c>
      <c r="L208" s="550" t="s">
        <v>182</v>
      </c>
      <c r="M208" s="550" t="s">
        <v>182</v>
      </c>
      <c r="N208" s="550" t="s">
        <v>182</v>
      </c>
      <c r="O208" s="550" t="s">
        <v>182</v>
      </c>
    </row>
    <row r="209" spans="2:15" ht="24" x14ac:dyDescent="0.3">
      <c r="B209" s="536" t="s">
        <v>109</v>
      </c>
      <c r="C209" s="536" t="s">
        <v>2235</v>
      </c>
      <c r="D209" s="536" t="s">
        <v>2259</v>
      </c>
      <c r="E209" s="555" t="s">
        <v>2276</v>
      </c>
      <c r="F209" s="536" t="s">
        <v>193</v>
      </c>
      <c r="G209" s="538" t="s">
        <v>193</v>
      </c>
      <c r="H209" s="536" t="s">
        <v>2336</v>
      </c>
      <c r="I209" s="539" t="s">
        <v>2318</v>
      </c>
      <c r="J209" s="552">
        <v>0.01</v>
      </c>
      <c r="K209" s="540" t="s">
        <v>181</v>
      </c>
      <c r="L209" s="550" t="s">
        <v>182</v>
      </c>
      <c r="M209" s="550" t="s">
        <v>182</v>
      </c>
      <c r="N209" s="550" t="s">
        <v>182</v>
      </c>
      <c r="O209" s="550" t="s">
        <v>182</v>
      </c>
    </row>
    <row r="210" spans="2:15" ht="48" x14ac:dyDescent="0.3">
      <c r="B210" s="536" t="s">
        <v>106</v>
      </c>
      <c r="C210" s="536" t="s">
        <v>2235</v>
      </c>
      <c r="D210" s="536" t="s">
        <v>2259</v>
      </c>
      <c r="E210" s="555" t="s">
        <v>2276</v>
      </c>
      <c r="F210" s="536" t="s">
        <v>193</v>
      </c>
      <c r="G210" s="538" t="s">
        <v>193</v>
      </c>
      <c r="H210" s="536" t="s">
        <v>2341</v>
      </c>
      <c r="I210" s="539" t="s">
        <v>2318</v>
      </c>
      <c r="J210" s="552">
        <v>0.01</v>
      </c>
      <c r="K210" s="540" t="s">
        <v>181</v>
      </c>
      <c r="L210" s="550" t="s">
        <v>182</v>
      </c>
      <c r="M210" s="550" t="s">
        <v>182</v>
      </c>
      <c r="N210" s="550" t="s">
        <v>182</v>
      </c>
      <c r="O210" s="550" t="s">
        <v>182</v>
      </c>
    </row>
    <row r="211" spans="2:15" x14ac:dyDescent="0.3">
      <c r="B211" s="536" t="s">
        <v>137</v>
      </c>
      <c r="C211" s="536" t="s">
        <v>2235</v>
      </c>
      <c r="D211" s="536" t="s">
        <v>2259</v>
      </c>
      <c r="E211" s="555" t="s">
        <v>2276</v>
      </c>
      <c r="F211" s="536" t="s">
        <v>193</v>
      </c>
      <c r="G211" s="543" t="s">
        <v>181</v>
      </c>
      <c r="H211" s="536" t="s">
        <v>312</v>
      </c>
      <c r="I211" s="539" t="s">
        <v>2318</v>
      </c>
      <c r="J211" s="556">
        <v>5.0000000000000001E-3</v>
      </c>
      <c r="K211" s="540" t="s">
        <v>181</v>
      </c>
      <c r="L211" s="550" t="s">
        <v>182</v>
      </c>
      <c r="M211" s="550" t="s">
        <v>182</v>
      </c>
      <c r="N211" s="550" t="s">
        <v>182</v>
      </c>
      <c r="O211" s="550" t="s">
        <v>182</v>
      </c>
    </row>
    <row r="212" spans="2:15" x14ac:dyDescent="0.3">
      <c r="B212" s="536" t="s">
        <v>113</v>
      </c>
      <c r="C212" s="536" t="s">
        <v>2235</v>
      </c>
      <c r="D212" s="536" t="s">
        <v>2259</v>
      </c>
      <c r="E212" s="555" t="s">
        <v>2276</v>
      </c>
      <c r="F212" s="536" t="s">
        <v>193</v>
      </c>
      <c r="G212" s="543" t="s">
        <v>181</v>
      </c>
      <c r="H212" s="536" t="s">
        <v>312</v>
      </c>
      <c r="I212" s="539" t="s">
        <v>2318</v>
      </c>
      <c r="J212" s="556">
        <v>3.0000000000000001E-3</v>
      </c>
      <c r="K212" s="540" t="s">
        <v>181</v>
      </c>
      <c r="L212" s="550" t="s">
        <v>182</v>
      </c>
      <c r="M212" s="550" t="s">
        <v>182</v>
      </c>
      <c r="N212" s="550" t="s">
        <v>182</v>
      </c>
      <c r="O212" s="550" t="s">
        <v>182</v>
      </c>
    </row>
    <row r="213" spans="2:15" ht="48" x14ac:dyDescent="0.3">
      <c r="B213" s="536" t="s">
        <v>102</v>
      </c>
      <c r="C213" s="536" t="s">
        <v>2235</v>
      </c>
      <c r="D213" s="536" t="s">
        <v>2259</v>
      </c>
      <c r="E213" s="555" t="s">
        <v>2276</v>
      </c>
      <c r="F213" s="536" t="s">
        <v>193</v>
      </c>
      <c r="G213" s="538" t="s">
        <v>193</v>
      </c>
      <c r="H213" s="536" t="s">
        <v>2339</v>
      </c>
      <c r="I213" s="539" t="s">
        <v>2318</v>
      </c>
      <c r="J213" s="556">
        <v>2E-3</v>
      </c>
      <c r="K213" s="540" t="s">
        <v>181</v>
      </c>
      <c r="L213" s="550" t="s">
        <v>182</v>
      </c>
      <c r="M213" s="550" t="s">
        <v>182</v>
      </c>
      <c r="N213" s="550" t="s">
        <v>182</v>
      </c>
      <c r="O213" s="550" t="s">
        <v>182</v>
      </c>
    </row>
    <row r="214" spans="2:15" ht="48" x14ac:dyDescent="0.3">
      <c r="B214" s="536" t="s">
        <v>98</v>
      </c>
      <c r="C214" s="536" t="s">
        <v>2235</v>
      </c>
      <c r="D214" s="536" t="s">
        <v>2259</v>
      </c>
      <c r="E214" s="555" t="s">
        <v>2276</v>
      </c>
      <c r="F214" s="536" t="s">
        <v>193</v>
      </c>
      <c r="G214" s="538" t="s">
        <v>193</v>
      </c>
      <c r="H214" s="536" t="s">
        <v>2330</v>
      </c>
      <c r="I214" s="539" t="s">
        <v>2318</v>
      </c>
      <c r="J214" s="556">
        <v>2E-3</v>
      </c>
      <c r="K214" s="540" t="s">
        <v>181</v>
      </c>
      <c r="L214" s="550" t="s">
        <v>182</v>
      </c>
      <c r="M214" s="550" t="s">
        <v>182</v>
      </c>
      <c r="N214" s="550" t="s">
        <v>182</v>
      </c>
      <c r="O214" s="550" t="s">
        <v>182</v>
      </c>
    </row>
    <row r="215" spans="2:15" ht="36" x14ac:dyDescent="0.3">
      <c r="B215" s="536" t="s">
        <v>99</v>
      </c>
      <c r="C215" s="536" t="s">
        <v>2235</v>
      </c>
      <c r="D215" s="536" t="s">
        <v>2259</v>
      </c>
      <c r="E215" s="555" t="s">
        <v>2276</v>
      </c>
      <c r="F215" s="536" t="s">
        <v>193</v>
      </c>
      <c r="G215" s="538" t="s">
        <v>193</v>
      </c>
      <c r="H215" s="536" t="s">
        <v>2342</v>
      </c>
      <c r="I215" s="539" t="s">
        <v>2318</v>
      </c>
      <c r="J215" s="556">
        <v>1E-3</v>
      </c>
      <c r="K215" s="540" t="s">
        <v>181</v>
      </c>
      <c r="L215" s="550" t="s">
        <v>182</v>
      </c>
      <c r="M215" s="550" t="s">
        <v>182</v>
      </c>
      <c r="N215" s="550" t="s">
        <v>182</v>
      </c>
      <c r="O215" s="550" t="s">
        <v>182</v>
      </c>
    </row>
    <row r="216" spans="2:15" ht="24" x14ac:dyDescent="0.3">
      <c r="B216" s="536" t="s">
        <v>111</v>
      </c>
      <c r="C216" s="536" t="s">
        <v>2235</v>
      </c>
      <c r="D216" s="536" t="s">
        <v>2259</v>
      </c>
      <c r="E216" s="555" t="s">
        <v>2276</v>
      </c>
      <c r="F216" s="536" t="s">
        <v>193</v>
      </c>
      <c r="G216" s="538" t="s">
        <v>193</v>
      </c>
      <c r="H216" s="536" t="s">
        <v>1117</v>
      </c>
      <c r="I216" s="539" t="s">
        <v>2318</v>
      </c>
      <c r="J216" s="558">
        <v>4.0000000000000002E-4</v>
      </c>
      <c r="K216" s="540" t="s">
        <v>181</v>
      </c>
      <c r="L216" s="550" t="s">
        <v>182</v>
      </c>
      <c r="M216" s="550" t="s">
        <v>182</v>
      </c>
      <c r="N216" s="550" t="s">
        <v>182</v>
      </c>
      <c r="O216" s="550" t="s">
        <v>182</v>
      </c>
    </row>
    <row r="217" spans="2:15" x14ac:dyDescent="0.3">
      <c r="B217" s="536" t="s">
        <v>166</v>
      </c>
      <c r="C217" s="536" t="s">
        <v>2235</v>
      </c>
      <c r="D217" s="536" t="s">
        <v>2259</v>
      </c>
      <c r="E217" s="555" t="s">
        <v>2276</v>
      </c>
      <c r="F217" s="536" t="s">
        <v>193</v>
      </c>
      <c r="G217" s="543" t="s">
        <v>181</v>
      </c>
      <c r="H217" s="536" t="s">
        <v>312</v>
      </c>
      <c r="I217" s="539" t="s">
        <v>2318</v>
      </c>
      <c r="J217" s="558">
        <v>2.9999999999999997E-4</v>
      </c>
      <c r="K217" s="540" t="s">
        <v>181</v>
      </c>
      <c r="L217" s="550" t="s">
        <v>182</v>
      </c>
      <c r="M217" s="550" t="s">
        <v>182</v>
      </c>
      <c r="N217" s="550" t="s">
        <v>182</v>
      </c>
      <c r="O217" s="550" t="s">
        <v>182</v>
      </c>
    </row>
    <row r="218" spans="2:15" ht="36" x14ac:dyDescent="0.3">
      <c r="B218" s="536" t="s">
        <v>64</v>
      </c>
      <c r="C218" s="536" t="s">
        <v>2235</v>
      </c>
      <c r="D218" s="536" t="s">
        <v>2259</v>
      </c>
      <c r="E218" s="536" t="s">
        <v>2277</v>
      </c>
      <c r="F218" s="536" t="s">
        <v>193</v>
      </c>
      <c r="G218" s="538" t="s">
        <v>193</v>
      </c>
      <c r="H218" s="536" t="s">
        <v>2329</v>
      </c>
      <c r="I218" s="539" t="s">
        <v>2318</v>
      </c>
      <c r="J218" s="552">
        <v>0.25</v>
      </c>
      <c r="K218" s="540" t="s">
        <v>181</v>
      </c>
      <c r="L218" s="550" t="s">
        <v>182</v>
      </c>
      <c r="M218" s="550" t="s">
        <v>182</v>
      </c>
      <c r="N218" s="550" t="s">
        <v>182</v>
      </c>
      <c r="O218" s="550" t="s">
        <v>182</v>
      </c>
    </row>
    <row r="219" spans="2:15" ht="60" x14ac:dyDescent="0.3">
      <c r="B219" s="536" t="s">
        <v>58</v>
      </c>
      <c r="C219" s="536" t="s">
        <v>2235</v>
      </c>
      <c r="D219" s="536" t="s">
        <v>2259</v>
      </c>
      <c r="E219" s="536" t="s">
        <v>2277</v>
      </c>
      <c r="F219" s="536" t="s">
        <v>193</v>
      </c>
      <c r="G219" s="538" t="s">
        <v>193</v>
      </c>
      <c r="H219" s="536" t="s">
        <v>2331</v>
      </c>
      <c r="I219" s="539" t="s">
        <v>2318</v>
      </c>
      <c r="J219" s="552">
        <v>0.23</v>
      </c>
      <c r="K219" s="540" t="s">
        <v>181</v>
      </c>
      <c r="L219" s="550" t="s">
        <v>182</v>
      </c>
      <c r="M219" s="550" t="s">
        <v>182</v>
      </c>
      <c r="N219" s="550" t="s">
        <v>182</v>
      </c>
      <c r="O219" s="550" t="s">
        <v>182</v>
      </c>
    </row>
    <row r="220" spans="2:15" ht="48" x14ac:dyDescent="0.3">
      <c r="B220" s="536" t="s">
        <v>98</v>
      </c>
      <c r="C220" s="536" t="s">
        <v>2235</v>
      </c>
      <c r="D220" s="536" t="s">
        <v>2259</v>
      </c>
      <c r="E220" s="536" t="s">
        <v>2277</v>
      </c>
      <c r="F220" s="536" t="s">
        <v>193</v>
      </c>
      <c r="G220" s="538" t="s">
        <v>193</v>
      </c>
      <c r="H220" s="536" t="s">
        <v>2330</v>
      </c>
      <c r="I220" s="539" t="s">
        <v>2318</v>
      </c>
      <c r="J220" s="552">
        <v>0.09</v>
      </c>
      <c r="K220" s="540" t="s">
        <v>181</v>
      </c>
      <c r="L220" s="550" t="s">
        <v>182</v>
      </c>
      <c r="M220" s="550" t="s">
        <v>182</v>
      </c>
      <c r="N220" s="550" t="s">
        <v>182</v>
      </c>
      <c r="O220" s="550" t="s">
        <v>182</v>
      </c>
    </row>
    <row r="221" spans="2:15" ht="48" x14ac:dyDescent="0.3">
      <c r="B221" s="536" t="s">
        <v>102</v>
      </c>
      <c r="C221" s="536" t="s">
        <v>2235</v>
      </c>
      <c r="D221" s="536" t="s">
        <v>2259</v>
      </c>
      <c r="E221" s="536" t="s">
        <v>2277</v>
      </c>
      <c r="F221" s="536" t="s">
        <v>193</v>
      </c>
      <c r="G221" s="538" t="s">
        <v>193</v>
      </c>
      <c r="H221" s="536" t="s">
        <v>2339</v>
      </c>
      <c r="I221" s="539" t="s">
        <v>2318</v>
      </c>
      <c r="J221" s="552">
        <v>0.09</v>
      </c>
      <c r="K221" s="540" t="s">
        <v>181</v>
      </c>
      <c r="L221" s="550" t="s">
        <v>182</v>
      </c>
      <c r="M221" s="550" t="s">
        <v>182</v>
      </c>
      <c r="N221" s="550" t="s">
        <v>182</v>
      </c>
      <c r="O221" s="550" t="s">
        <v>182</v>
      </c>
    </row>
    <row r="222" spans="2:15" ht="36" x14ac:dyDescent="0.3">
      <c r="B222" s="536" t="s">
        <v>69</v>
      </c>
      <c r="C222" s="536" t="s">
        <v>2235</v>
      </c>
      <c r="D222" s="536" t="s">
        <v>2259</v>
      </c>
      <c r="E222" s="536" t="s">
        <v>2277</v>
      </c>
      <c r="F222" s="536" t="s">
        <v>193</v>
      </c>
      <c r="G222" s="543" t="s">
        <v>181</v>
      </c>
      <c r="H222" s="536" t="s">
        <v>312</v>
      </c>
      <c r="I222" s="539" t="s">
        <v>2318</v>
      </c>
      <c r="J222" s="552">
        <v>0.09</v>
      </c>
      <c r="K222" s="540" t="s">
        <v>181</v>
      </c>
      <c r="L222" s="550" t="s">
        <v>182</v>
      </c>
      <c r="M222" s="550" t="s">
        <v>182</v>
      </c>
      <c r="N222" s="550" t="s">
        <v>182</v>
      </c>
      <c r="O222" s="550" t="s">
        <v>182</v>
      </c>
    </row>
    <row r="223" spans="2:15" ht="36" x14ac:dyDescent="0.3">
      <c r="B223" s="536" t="s">
        <v>1886</v>
      </c>
      <c r="C223" s="536" t="s">
        <v>2235</v>
      </c>
      <c r="D223" s="536" t="s">
        <v>2259</v>
      </c>
      <c r="E223" s="536" t="s">
        <v>2277</v>
      </c>
      <c r="F223" s="536" t="s">
        <v>193</v>
      </c>
      <c r="G223" s="543" t="s">
        <v>181</v>
      </c>
      <c r="H223" s="536" t="s">
        <v>312</v>
      </c>
      <c r="I223" s="539" t="s">
        <v>2318</v>
      </c>
      <c r="J223" s="552">
        <v>7.0000000000000007E-2</v>
      </c>
      <c r="K223" s="540" t="s">
        <v>181</v>
      </c>
      <c r="L223" s="550" t="s">
        <v>182</v>
      </c>
      <c r="M223" s="550" t="s">
        <v>182</v>
      </c>
      <c r="N223" s="550" t="s">
        <v>182</v>
      </c>
      <c r="O223" s="550" t="s">
        <v>182</v>
      </c>
    </row>
    <row r="224" spans="2:15" ht="24" x14ac:dyDescent="0.3">
      <c r="B224" s="536" t="s">
        <v>109</v>
      </c>
      <c r="C224" s="536" t="s">
        <v>2235</v>
      </c>
      <c r="D224" s="536" t="s">
        <v>2259</v>
      </c>
      <c r="E224" s="536" t="s">
        <v>2277</v>
      </c>
      <c r="F224" s="536" t="s">
        <v>193</v>
      </c>
      <c r="G224" s="538" t="s">
        <v>193</v>
      </c>
      <c r="H224" s="536" t="s">
        <v>2336</v>
      </c>
      <c r="I224" s="539" t="s">
        <v>2318</v>
      </c>
      <c r="J224" s="552">
        <v>0.05</v>
      </c>
      <c r="K224" s="540" t="s">
        <v>181</v>
      </c>
      <c r="L224" s="550" t="s">
        <v>182</v>
      </c>
      <c r="M224" s="550" t="s">
        <v>182</v>
      </c>
      <c r="N224" s="550" t="s">
        <v>182</v>
      </c>
      <c r="O224" s="550" t="s">
        <v>182</v>
      </c>
    </row>
    <row r="225" spans="2:15" ht="24" x14ac:dyDescent="0.3">
      <c r="B225" s="536" t="s">
        <v>103</v>
      </c>
      <c r="C225" s="536" t="s">
        <v>2235</v>
      </c>
      <c r="D225" s="536" t="s">
        <v>2259</v>
      </c>
      <c r="E225" s="536" t="s">
        <v>2277</v>
      </c>
      <c r="F225" s="536" t="s">
        <v>193</v>
      </c>
      <c r="G225" s="538" t="s">
        <v>193</v>
      </c>
      <c r="H225" s="536" t="s">
        <v>2337</v>
      </c>
      <c r="I225" s="539" t="s">
        <v>2318</v>
      </c>
      <c r="J225" s="552">
        <v>0.03</v>
      </c>
      <c r="K225" s="540" t="s">
        <v>181</v>
      </c>
      <c r="L225" s="550" t="s">
        <v>182</v>
      </c>
      <c r="M225" s="550" t="s">
        <v>182</v>
      </c>
      <c r="N225" s="550" t="s">
        <v>182</v>
      </c>
      <c r="O225" s="550" t="s">
        <v>182</v>
      </c>
    </row>
    <row r="226" spans="2:15" ht="48" x14ac:dyDescent="0.3">
      <c r="B226" s="536" t="s">
        <v>101</v>
      </c>
      <c r="C226" s="536" t="s">
        <v>2235</v>
      </c>
      <c r="D226" s="536" t="s">
        <v>2259</v>
      </c>
      <c r="E226" s="536" t="s">
        <v>2277</v>
      </c>
      <c r="F226" s="536" t="s">
        <v>193</v>
      </c>
      <c r="G226" s="538" t="s">
        <v>193</v>
      </c>
      <c r="H226" s="536" t="s">
        <v>2334</v>
      </c>
      <c r="I226" s="539" t="s">
        <v>2318</v>
      </c>
      <c r="J226" s="552">
        <v>0.02</v>
      </c>
      <c r="K226" s="540" t="s">
        <v>181</v>
      </c>
      <c r="L226" s="550" t="s">
        <v>182</v>
      </c>
      <c r="M226" s="550" t="s">
        <v>182</v>
      </c>
      <c r="N226" s="550" t="s">
        <v>182</v>
      </c>
      <c r="O226" s="550" t="s">
        <v>182</v>
      </c>
    </row>
    <row r="227" spans="2:15" ht="24" x14ac:dyDescent="0.3">
      <c r="B227" s="536" t="s">
        <v>104</v>
      </c>
      <c r="C227" s="536" t="s">
        <v>2235</v>
      </c>
      <c r="D227" s="536" t="s">
        <v>2259</v>
      </c>
      <c r="E227" s="536" t="s">
        <v>2277</v>
      </c>
      <c r="F227" s="536" t="s">
        <v>193</v>
      </c>
      <c r="G227" s="538" t="s">
        <v>193</v>
      </c>
      <c r="H227" s="536" t="s">
        <v>1194</v>
      </c>
      <c r="I227" s="539" t="s">
        <v>2318</v>
      </c>
      <c r="J227" s="552">
        <v>0.02</v>
      </c>
      <c r="K227" s="540" t="s">
        <v>181</v>
      </c>
      <c r="L227" s="550" t="s">
        <v>182</v>
      </c>
      <c r="M227" s="550" t="s">
        <v>182</v>
      </c>
      <c r="N227" s="550" t="s">
        <v>182</v>
      </c>
      <c r="O227" s="550" t="s">
        <v>182</v>
      </c>
    </row>
    <row r="228" spans="2:15" ht="48" x14ac:dyDescent="0.3">
      <c r="B228" s="536" t="s">
        <v>114</v>
      </c>
      <c r="C228" s="536" t="s">
        <v>2235</v>
      </c>
      <c r="D228" s="536" t="s">
        <v>2259</v>
      </c>
      <c r="E228" s="536" t="s">
        <v>2277</v>
      </c>
      <c r="F228" s="536" t="s">
        <v>193</v>
      </c>
      <c r="G228" s="538" t="s">
        <v>193</v>
      </c>
      <c r="H228" s="536" t="s">
        <v>2335</v>
      </c>
      <c r="I228" s="539" t="s">
        <v>2318</v>
      </c>
      <c r="J228" s="552">
        <v>0.01</v>
      </c>
      <c r="K228" s="540" t="s">
        <v>181</v>
      </c>
      <c r="L228" s="550" t="s">
        <v>182</v>
      </c>
      <c r="M228" s="550" t="s">
        <v>182</v>
      </c>
      <c r="N228" s="550" t="s">
        <v>182</v>
      </c>
      <c r="O228" s="550" t="s">
        <v>182</v>
      </c>
    </row>
    <row r="229" spans="2:15" ht="24" x14ac:dyDescent="0.3">
      <c r="B229" s="536" t="s">
        <v>110</v>
      </c>
      <c r="C229" s="536" t="s">
        <v>2235</v>
      </c>
      <c r="D229" s="536" t="s">
        <v>2259</v>
      </c>
      <c r="E229" s="536" t="s">
        <v>2277</v>
      </c>
      <c r="F229" s="536" t="s">
        <v>193</v>
      </c>
      <c r="G229" s="538" t="s">
        <v>193</v>
      </c>
      <c r="H229" s="536" t="s">
        <v>1319</v>
      </c>
      <c r="I229" s="539" t="s">
        <v>2318</v>
      </c>
      <c r="J229" s="552">
        <v>0.01</v>
      </c>
      <c r="K229" s="540" t="s">
        <v>181</v>
      </c>
      <c r="L229" s="550" t="s">
        <v>182</v>
      </c>
      <c r="M229" s="550" t="s">
        <v>182</v>
      </c>
      <c r="N229" s="550" t="s">
        <v>182</v>
      </c>
      <c r="O229" s="550" t="s">
        <v>182</v>
      </c>
    </row>
    <row r="230" spans="2:15" ht="24" x14ac:dyDescent="0.3">
      <c r="B230" s="536" t="s">
        <v>133</v>
      </c>
      <c r="C230" s="536" t="s">
        <v>2235</v>
      </c>
      <c r="D230" s="536" t="s">
        <v>2259</v>
      </c>
      <c r="E230" s="536" t="s">
        <v>2277</v>
      </c>
      <c r="F230" s="536" t="s">
        <v>193</v>
      </c>
      <c r="G230" s="543" t="s">
        <v>181</v>
      </c>
      <c r="H230" s="536" t="s">
        <v>312</v>
      </c>
      <c r="I230" s="539" t="s">
        <v>2318</v>
      </c>
      <c r="J230" s="556">
        <v>3.0000000000000001E-3</v>
      </c>
      <c r="K230" s="540" t="s">
        <v>181</v>
      </c>
      <c r="L230" s="550" t="s">
        <v>182</v>
      </c>
      <c r="M230" s="550" t="s">
        <v>182</v>
      </c>
      <c r="N230" s="550" t="s">
        <v>182</v>
      </c>
      <c r="O230" s="550" t="s">
        <v>182</v>
      </c>
    </row>
    <row r="231" spans="2:15" ht="24" x14ac:dyDescent="0.3">
      <c r="B231" s="536" t="s">
        <v>123</v>
      </c>
      <c r="C231" s="536" t="s">
        <v>2235</v>
      </c>
      <c r="D231" s="536" t="s">
        <v>2259</v>
      </c>
      <c r="E231" s="536" t="s">
        <v>2277</v>
      </c>
      <c r="F231" s="536" t="s">
        <v>193</v>
      </c>
      <c r="G231" s="538" t="s">
        <v>193</v>
      </c>
      <c r="H231" s="536" t="s">
        <v>2340</v>
      </c>
      <c r="I231" s="539" t="s">
        <v>2318</v>
      </c>
      <c r="J231" s="556">
        <v>3.0000000000000001E-3</v>
      </c>
      <c r="K231" s="540" t="s">
        <v>181</v>
      </c>
      <c r="L231" s="550" t="s">
        <v>182</v>
      </c>
      <c r="M231" s="550" t="s">
        <v>182</v>
      </c>
      <c r="N231" s="550" t="s">
        <v>182</v>
      </c>
      <c r="O231" s="550" t="s">
        <v>182</v>
      </c>
    </row>
    <row r="232" spans="2:15" ht="48" x14ac:dyDescent="0.3">
      <c r="B232" s="536" t="s">
        <v>1887</v>
      </c>
      <c r="C232" s="536" t="s">
        <v>2235</v>
      </c>
      <c r="D232" s="536" t="s">
        <v>2259</v>
      </c>
      <c r="E232" s="536" t="s">
        <v>1939</v>
      </c>
      <c r="F232" s="536" t="s">
        <v>193</v>
      </c>
      <c r="G232" s="538" t="s">
        <v>193</v>
      </c>
      <c r="H232" s="536" t="s">
        <v>2343</v>
      </c>
      <c r="I232" s="539" t="s">
        <v>2318</v>
      </c>
      <c r="J232" s="552">
        <v>7.0000000000000007E-2</v>
      </c>
      <c r="K232" s="540" t="s">
        <v>181</v>
      </c>
      <c r="L232" s="550" t="s">
        <v>182</v>
      </c>
      <c r="M232" s="550" t="s">
        <v>182</v>
      </c>
      <c r="N232" s="550" t="s">
        <v>182</v>
      </c>
      <c r="O232" s="550" t="s">
        <v>182</v>
      </c>
    </row>
    <row r="233" spans="2:15" x14ac:dyDescent="0.3">
      <c r="B233" s="536" t="s">
        <v>113</v>
      </c>
      <c r="C233" s="536" t="s">
        <v>2235</v>
      </c>
      <c r="D233" s="536" t="s">
        <v>2259</v>
      </c>
      <c r="E233" s="536" t="s">
        <v>1939</v>
      </c>
      <c r="F233" s="536" t="s">
        <v>193</v>
      </c>
      <c r="G233" s="543" t="s">
        <v>181</v>
      </c>
      <c r="H233" s="536" t="s">
        <v>312</v>
      </c>
      <c r="I233" s="539" t="s">
        <v>2318</v>
      </c>
      <c r="J233" s="552">
        <v>0.02</v>
      </c>
      <c r="K233" s="540" t="s">
        <v>181</v>
      </c>
      <c r="L233" s="550" t="s">
        <v>182</v>
      </c>
      <c r="M233" s="550" t="s">
        <v>182</v>
      </c>
      <c r="N233" s="550" t="s">
        <v>182</v>
      </c>
      <c r="O233" s="550" t="s">
        <v>182</v>
      </c>
    </row>
    <row r="234" spans="2:15" ht="24" x14ac:dyDescent="0.3">
      <c r="B234" s="536" t="s">
        <v>66</v>
      </c>
      <c r="C234" s="536" t="s">
        <v>2235</v>
      </c>
      <c r="D234" s="536" t="s">
        <v>2259</v>
      </c>
      <c r="E234" s="536" t="s">
        <v>1939</v>
      </c>
      <c r="F234" s="536" t="s">
        <v>193</v>
      </c>
      <c r="G234" s="538" t="s">
        <v>193</v>
      </c>
      <c r="H234" s="536" t="s">
        <v>1315</v>
      </c>
      <c r="I234" s="539" t="s">
        <v>2318</v>
      </c>
      <c r="J234" s="552">
        <v>0.01</v>
      </c>
      <c r="K234" s="540" t="s">
        <v>181</v>
      </c>
      <c r="L234" s="550" t="s">
        <v>182</v>
      </c>
      <c r="M234" s="550" t="s">
        <v>182</v>
      </c>
      <c r="N234" s="550" t="s">
        <v>182</v>
      </c>
      <c r="O234" s="550" t="s">
        <v>182</v>
      </c>
    </row>
    <row r="235" spans="2:15" ht="60" x14ac:dyDescent="0.3">
      <c r="B235" s="536" t="s">
        <v>58</v>
      </c>
      <c r="C235" s="536" t="s">
        <v>2235</v>
      </c>
      <c r="D235" s="536" t="s">
        <v>2259</v>
      </c>
      <c r="E235" s="536" t="s">
        <v>1939</v>
      </c>
      <c r="F235" s="536" t="s">
        <v>193</v>
      </c>
      <c r="G235" s="538" t="s">
        <v>193</v>
      </c>
      <c r="H235" s="536" t="s">
        <v>2331</v>
      </c>
      <c r="I235" s="539" t="s">
        <v>2318</v>
      </c>
      <c r="J235" s="552">
        <v>0.01</v>
      </c>
      <c r="K235" s="540" t="s">
        <v>181</v>
      </c>
      <c r="L235" s="550" t="s">
        <v>182</v>
      </c>
      <c r="M235" s="550" t="s">
        <v>182</v>
      </c>
      <c r="N235" s="550" t="s">
        <v>182</v>
      </c>
      <c r="O235" s="550" t="s">
        <v>182</v>
      </c>
    </row>
    <row r="236" spans="2:15" ht="24" x14ac:dyDescent="0.3">
      <c r="B236" s="536" t="s">
        <v>111</v>
      </c>
      <c r="C236" s="536" t="s">
        <v>2235</v>
      </c>
      <c r="D236" s="536" t="s">
        <v>2259</v>
      </c>
      <c r="E236" s="536" t="s">
        <v>1939</v>
      </c>
      <c r="F236" s="536" t="s">
        <v>193</v>
      </c>
      <c r="G236" s="538" t="s">
        <v>193</v>
      </c>
      <c r="H236" s="536" t="s">
        <v>1117</v>
      </c>
      <c r="I236" s="539" t="s">
        <v>2318</v>
      </c>
      <c r="J236" s="552">
        <v>0.01</v>
      </c>
      <c r="K236" s="540" t="s">
        <v>181</v>
      </c>
      <c r="L236" s="550" t="s">
        <v>182</v>
      </c>
      <c r="M236" s="550" t="s">
        <v>182</v>
      </c>
      <c r="N236" s="550" t="s">
        <v>182</v>
      </c>
      <c r="O236" s="550" t="s">
        <v>182</v>
      </c>
    </row>
    <row r="237" spans="2:15" x14ac:dyDescent="0.3">
      <c r="B237" s="536" t="s">
        <v>137</v>
      </c>
      <c r="C237" s="536" t="s">
        <v>2235</v>
      </c>
      <c r="D237" s="536" t="s">
        <v>2259</v>
      </c>
      <c r="E237" s="536" t="s">
        <v>1939</v>
      </c>
      <c r="F237" s="536" t="s">
        <v>193</v>
      </c>
      <c r="G237" s="543" t="s">
        <v>181</v>
      </c>
      <c r="H237" s="536" t="s">
        <v>312</v>
      </c>
      <c r="I237" s="539" t="s">
        <v>2318</v>
      </c>
      <c r="J237" s="552">
        <v>0.01</v>
      </c>
      <c r="K237" s="540" t="s">
        <v>181</v>
      </c>
      <c r="L237" s="550" t="s">
        <v>182</v>
      </c>
      <c r="M237" s="550" t="s">
        <v>182</v>
      </c>
      <c r="N237" s="550" t="s">
        <v>182</v>
      </c>
      <c r="O237" s="550" t="s">
        <v>182</v>
      </c>
    </row>
    <row r="238" spans="2:15" ht="36" x14ac:dyDescent="0.3">
      <c r="B238" s="536" t="s">
        <v>64</v>
      </c>
      <c r="C238" s="536" t="s">
        <v>2235</v>
      </c>
      <c r="D238" s="536" t="s">
        <v>2259</v>
      </c>
      <c r="E238" s="536" t="s">
        <v>1939</v>
      </c>
      <c r="F238" s="536" t="s">
        <v>193</v>
      </c>
      <c r="G238" s="538" t="s">
        <v>193</v>
      </c>
      <c r="H238" s="536" t="s">
        <v>2329</v>
      </c>
      <c r="I238" s="539" t="s">
        <v>2318</v>
      </c>
      <c r="J238" s="552">
        <v>0.01</v>
      </c>
      <c r="K238" s="540" t="s">
        <v>181</v>
      </c>
      <c r="L238" s="550" t="s">
        <v>182</v>
      </c>
      <c r="M238" s="550" t="s">
        <v>182</v>
      </c>
      <c r="N238" s="550" t="s">
        <v>182</v>
      </c>
      <c r="O238" s="550" t="s">
        <v>182</v>
      </c>
    </row>
    <row r="239" spans="2:15" ht="36" x14ac:dyDescent="0.3">
      <c r="B239" s="536" t="s">
        <v>69</v>
      </c>
      <c r="C239" s="536" t="s">
        <v>2235</v>
      </c>
      <c r="D239" s="536" t="s">
        <v>2259</v>
      </c>
      <c r="E239" s="536" t="s">
        <v>1939</v>
      </c>
      <c r="F239" s="536" t="s">
        <v>193</v>
      </c>
      <c r="G239" s="543" t="s">
        <v>181</v>
      </c>
      <c r="H239" s="536" t="s">
        <v>312</v>
      </c>
      <c r="I239" s="539" t="s">
        <v>2318</v>
      </c>
      <c r="J239" s="552">
        <v>0.01</v>
      </c>
      <c r="K239" s="540" t="s">
        <v>181</v>
      </c>
      <c r="L239" s="550" t="s">
        <v>182</v>
      </c>
      <c r="M239" s="550" t="s">
        <v>182</v>
      </c>
      <c r="N239" s="550" t="s">
        <v>182</v>
      </c>
      <c r="O239" s="550" t="s">
        <v>182</v>
      </c>
    </row>
    <row r="240" spans="2:15" ht="48" x14ac:dyDescent="0.3">
      <c r="B240" s="536" t="s">
        <v>106</v>
      </c>
      <c r="C240" s="536" t="s">
        <v>2235</v>
      </c>
      <c r="D240" s="536" t="s">
        <v>2259</v>
      </c>
      <c r="E240" s="536" t="s">
        <v>1939</v>
      </c>
      <c r="F240" s="536" t="s">
        <v>193</v>
      </c>
      <c r="G240" s="538" t="s">
        <v>193</v>
      </c>
      <c r="H240" s="536" t="s">
        <v>2341</v>
      </c>
      <c r="I240" s="539" t="s">
        <v>2318</v>
      </c>
      <c r="J240" s="556">
        <v>4.0000000000000001E-3</v>
      </c>
      <c r="K240" s="540" t="s">
        <v>181</v>
      </c>
      <c r="L240" s="550" t="s">
        <v>182</v>
      </c>
      <c r="M240" s="550" t="s">
        <v>182</v>
      </c>
      <c r="N240" s="550" t="s">
        <v>182</v>
      </c>
      <c r="O240" s="550" t="s">
        <v>182</v>
      </c>
    </row>
    <row r="241" spans="2:15" x14ac:dyDescent="0.3">
      <c r="B241" s="536" t="s">
        <v>151</v>
      </c>
      <c r="C241" s="536" t="s">
        <v>2235</v>
      </c>
      <c r="D241" s="536" t="s">
        <v>2259</v>
      </c>
      <c r="E241" s="536" t="s">
        <v>1939</v>
      </c>
      <c r="F241" s="536" t="s">
        <v>193</v>
      </c>
      <c r="G241" s="543" t="s">
        <v>181</v>
      </c>
      <c r="H241" s="536" t="s">
        <v>312</v>
      </c>
      <c r="I241" s="539" t="s">
        <v>2318</v>
      </c>
      <c r="J241" s="556">
        <v>4.0000000000000001E-3</v>
      </c>
      <c r="K241" s="540" t="s">
        <v>181</v>
      </c>
      <c r="L241" s="550" t="s">
        <v>182</v>
      </c>
      <c r="M241" s="550" t="s">
        <v>182</v>
      </c>
      <c r="N241" s="550" t="s">
        <v>182</v>
      </c>
      <c r="O241" s="550" t="s">
        <v>182</v>
      </c>
    </row>
    <row r="242" spans="2:15" ht="48" x14ac:dyDescent="0.3">
      <c r="B242" s="536" t="s">
        <v>105</v>
      </c>
      <c r="C242" s="536" t="s">
        <v>2235</v>
      </c>
      <c r="D242" s="536" t="s">
        <v>2259</v>
      </c>
      <c r="E242" s="536" t="s">
        <v>1939</v>
      </c>
      <c r="F242" s="536" t="s">
        <v>193</v>
      </c>
      <c r="G242" s="538" t="s">
        <v>193</v>
      </c>
      <c r="H242" s="536" t="s">
        <v>2338</v>
      </c>
      <c r="I242" s="539" t="s">
        <v>2318</v>
      </c>
      <c r="J242" s="556">
        <v>4.0000000000000001E-3</v>
      </c>
      <c r="K242" s="540" t="s">
        <v>181</v>
      </c>
      <c r="L242" s="550" t="s">
        <v>182</v>
      </c>
      <c r="M242" s="550" t="s">
        <v>182</v>
      </c>
      <c r="N242" s="550" t="s">
        <v>182</v>
      </c>
      <c r="O242" s="550" t="s">
        <v>182</v>
      </c>
    </row>
    <row r="243" spans="2:15" ht="48" x14ac:dyDescent="0.3">
      <c r="B243" s="536" t="s">
        <v>98</v>
      </c>
      <c r="C243" s="536" t="s">
        <v>2235</v>
      </c>
      <c r="D243" s="536" t="s">
        <v>2259</v>
      </c>
      <c r="E243" s="536" t="s">
        <v>1939</v>
      </c>
      <c r="F243" s="536" t="s">
        <v>193</v>
      </c>
      <c r="G243" s="538" t="s">
        <v>193</v>
      </c>
      <c r="H243" s="536" t="s">
        <v>2330</v>
      </c>
      <c r="I243" s="539" t="s">
        <v>2318</v>
      </c>
      <c r="J243" s="556">
        <v>3.0000000000000001E-3</v>
      </c>
      <c r="K243" s="540" t="s">
        <v>181</v>
      </c>
      <c r="L243" s="550" t="s">
        <v>182</v>
      </c>
      <c r="M243" s="550" t="s">
        <v>182</v>
      </c>
      <c r="N243" s="550" t="s">
        <v>182</v>
      </c>
      <c r="O243" s="550" t="s">
        <v>182</v>
      </c>
    </row>
    <row r="244" spans="2:15" ht="36" x14ac:dyDescent="0.3">
      <c r="B244" s="536" t="s">
        <v>124</v>
      </c>
      <c r="C244" s="536" t="s">
        <v>2235</v>
      </c>
      <c r="D244" s="536" t="s">
        <v>2259</v>
      </c>
      <c r="E244" s="536" t="s">
        <v>1939</v>
      </c>
      <c r="F244" s="536" t="s">
        <v>193</v>
      </c>
      <c r="G244" s="538" t="s">
        <v>193</v>
      </c>
      <c r="H244" s="536" t="s">
        <v>2344</v>
      </c>
      <c r="I244" s="539" t="s">
        <v>2318</v>
      </c>
      <c r="J244" s="556">
        <v>3.0000000000000001E-3</v>
      </c>
      <c r="K244" s="540" t="s">
        <v>181</v>
      </c>
      <c r="L244" s="550" t="s">
        <v>182</v>
      </c>
      <c r="M244" s="550" t="s">
        <v>182</v>
      </c>
      <c r="N244" s="550" t="s">
        <v>182</v>
      </c>
      <c r="O244" s="550" t="s">
        <v>182</v>
      </c>
    </row>
    <row r="245" spans="2:15" ht="24" x14ac:dyDescent="0.3">
      <c r="B245" s="536" t="s">
        <v>107</v>
      </c>
      <c r="C245" s="536" t="s">
        <v>2235</v>
      </c>
      <c r="D245" s="536" t="s">
        <v>2259</v>
      </c>
      <c r="E245" s="536" t="s">
        <v>1939</v>
      </c>
      <c r="F245" s="536" t="s">
        <v>193</v>
      </c>
      <c r="G245" s="538" t="s">
        <v>193</v>
      </c>
      <c r="H245" s="536" t="s">
        <v>2345</v>
      </c>
      <c r="I245" s="539" t="s">
        <v>2318</v>
      </c>
      <c r="J245" s="556">
        <v>2E-3</v>
      </c>
      <c r="K245" s="540" t="s">
        <v>181</v>
      </c>
      <c r="L245" s="550" t="s">
        <v>182</v>
      </c>
      <c r="M245" s="550" t="s">
        <v>182</v>
      </c>
      <c r="N245" s="550" t="s">
        <v>182</v>
      </c>
      <c r="O245" s="550" t="s">
        <v>182</v>
      </c>
    </row>
    <row r="246" spans="2:15" ht="48" x14ac:dyDescent="0.3">
      <c r="B246" s="536" t="s">
        <v>102</v>
      </c>
      <c r="C246" s="536" t="s">
        <v>2235</v>
      </c>
      <c r="D246" s="536" t="s">
        <v>2259</v>
      </c>
      <c r="E246" s="536" t="s">
        <v>1939</v>
      </c>
      <c r="F246" s="536" t="s">
        <v>193</v>
      </c>
      <c r="G246" s="538" t="s">
        <v>193</v>
      </c>
      <c r="H246" s="536" t="s">
        <v>2339</v>
      </c>
      <c r="I246" s="539" t="s">
        <v>2318</v>
      </c>
      <c r="J246" s="556">
        <v>2E-3</v>
      </c>
      <c r="K246" s="540" t="s">
        <v>181</v>
      </c>
      <c r="L246" s="550" t="s">
        <v>182</v>
      </c>
      <c r="M246" s="550" t="s">
        <v>182</v>
      </c>
      <c r="N246" s="550" t="s">
        <v>182</v>
      </c>
      <c r="O246" s="550" t="s">
        <v>182</v>
      </c>
    </row>
    <row r="247" spans="2:15" ht="84" x14ac:dyDescent="0.3">
      <c r="B247" s="536" t="s">
        <v>77</v>
      </c>
      <c r="C247" s="536" t="s">
        <v>2235</v>
      </c>
      <c r="D247" s="536" t="s">
        <v>2259</v>
      </c>
      <c r="E247" s="536" t="s">
        <v>1939</v>
      </c>
      <c r="F247" s="536" t="s">
        <v>193</v>
      </c>
      <c r="G247" s="538" t="s">
        <v>193</v>
      </c>
      <c r="H247" s="536" t="s">
        <v>2332</v>
      </c>
      <c r="I247" s="539" t="s">
        <v>2318</v>
      </c>
      <c r="J247" s="556">
        <v>2E-3</v>
      </c>
      <c r="K247" s="540" t="s">
        <v>181</v>
      </c>
      <c r="L247" s="550" t="s">
        <v>182</v>
      </c>
      <c r="M247" s="550" t="s">
        <v>182</v>
      </c>
      <c r="N247" s="550" t="s">
        <v>182</v>
      </c>
      <c r="O247" s="550" t="s">
        <v>182</v>
      </c>
    </row>
    <row r="248" spans="2:15" ht="36" x14ac:dyDescent="0.3">
      <c r="B248" s="536" t="s">
        <v>1886</v>
      </c>
      <c r="C248" s="536" t="s">
        <v>2235</v>
      </c>
      <c r="D248" s="536" t="s">
        <v>2259</v>
      </c>
      <c r="E248" s="536" t="s">
        <v>1939</v>
      </c>
      <c r="F248" s="536" t="s">
        <v>193</v>
      </c>
      <c r="G248" s="543" t="s">
        <v>181</v>
      </c>
      <c r="H248" s="536" t="s">
        <v>312</v>
      </c>
      <c r="I248" s="539" t="s">
        <v>2318</v>
      </c>
      <c r="J248" s="556">
        <v>2E-3</v>
      </c>
      <c r="K248" s="540" t="s">
        <v>181</v>
      </c>
      <c r="L248" s="550" t="s">
        <v>182</v>
      </c>
      <c r="M248" s="550" t="s">
        <v>182</v>
      </c>
      <c r="N248" s="550" t="s">
        <v>182</v>
      </c>
      <c r="O248" s="550" t="s">
        <v>182</v>
      </c>
    </row>
    <row r="249" spans="2:15" ht="24" x14ac:dyDescent="0.3">
      <c r="B249" s="536" t="s">
        <v>156</v>
      </c>
      <c r="C249" s="536" t="s">
        <v>2235</v>
      </c>
      <c r="D249" s="536" t="s">
        <v>2259</v>
      </c>
      <c r="E249" s="536" t="s">
        <v>1939</v>
      </c>
      <c r="F249" s="536" t="s">
        <v>193</v>
      </c>
      <c r="G249" s="538" t="s">
        <v>193</v>
      </c>
      <c r="H249" s="536" t="s">
        <v>1188</v>
      </c>
      <c r="I249" s="539" t="s">
        <v>2318</v>
      </c>
      <c r="J249" s="556">
        <v>1E-3</v>
      </c>
      <c r="K249" s="540" t="s">
        <v>181</v>
      </c>
      <c r="L249" s="550" t="s">
        <v>182</v>
      </c>
      <c r="M249" s="550" t="s">
        <v>182</v>
      </c>
      <c r="N249" s="550" t="s">
        <v>182</v>
      </c>
      <c r="O249" s="550" t="s">
        <v>182</v>
      </c>
    </row>
    <row r="250" spans="2:15" x14ac:dyDescent="0.3">
      <c r="B250" s="536" t="s">
        <v>144</v>
      </c>
      <c r="C250" s="536" t="s">
        <v>2235</v>
      </c>
      <c r="D250" s="536" t="s">
        <v>2259</v>
      </c>
      <c r="E250" s="536" t="s">
        <v>1939</v>
      </c>
      <c r="F250" s="536" t="s">
        <v>193</v>
      </c>
      <c r="G250" s="543" t="s">
        <v>181</v>
      </c>
      <c r="H250" s="536" t="s">
        <v>312</v>
      </c>
      <c r="I250" s="539" t="s">
        <v>2318</v>
      </c>
      <c r="J250" s="556">
        <v>1E-3</v>
      </c>
      <c r="K250" s="540" t="s">
        <v>181</v>
      </c>
      <c r="L250" s="550" t="s">
        <v>182</v>
      </c>
      <c r="M250" s="550" t="s">
        <v>182</v>
      </c>
      <c r="N250" s="550" t="s">
        <v>182</v>
      </c>
      <c r="O250" s="550" t="s">
        <v>182</v>
      </c>
    </row>
    <row r="251" spans="2:15" ht="24" x14ac:dyDescent="0.3">
      <c r="B251" s="536" t="s">
        <v>109</v>
      </c>
      <c r="C251" s="536" t="s">
        <v>2235</v>
      </c>
      <c r="D251" s="536" t="s">
        <v>2259</v>
      </c>
      <c r="E251" s="536" t="s">
        <v>1939</v>
      </c>
      <c r="F251" s="536" t="s">
        <v>193</v>
      </c>
      <c r="G251" s="538" t="s">
        <v>193</v>
      </c>
      <c r="H251" s="536" t="s">
        <v>2336</v>
      </c>
      <c r="I251" s="539" t="s">
        <v>2318</v>
      </c>
      <c r="J251" s="558">
        <v>1E-4</v>
      </c>
      <c r="K251" s="540" t="s">
        <v>181</v>
      </c>
      <c r="L251" s="550" t="s">
        <v>182</v>
      </c>
      <c r="M251" s="550" t="s">
        <v>182</v>
      </c>
      <c r="N251" s="550" t="s">
        <v>182</v>
      </c>
      <c r="O251" s="550" t="s">
        <v>182</v>
      </c>
    </row>
    <row r="252" spans="2:15" ht="24" x14ac:dyDescent="0.3">
      <c r="B252" s="536" t="s">
        <v>171</v>
      </c>
      <c r="C252" s="536" t="s">
        <v>2235</v>
      </c>
      <c r="D252" s="536" t="s">
        <v>2259</v>
      </c>
      <c r="E252" s="536" t="s">
        <v>1939</v>
      </c>
      <c r="F252" s="536" t="s">
        <v>193</v>
      </c>
      <c r="G252" s="543" t="s">
        <v>181</v>
      </c>
      <c r="H252" s="536" t="s">
        <v>312</v>
      </c>
      <c r="I252" s="539" t="s">
        <v>2318</v>
      </c>
      <c r="J252" s="558">
        <v>1E-4</v>
      </c>
      <c r="K252" s="540" t="s">
        <v>181</v>
      </c>
      <c r="L252" s="550" t="s">
        <v>182</v>
      </c>
      <c r="M252" s="550" t="s">
        <v>182</v>
      </c>
      <c r="N252" s="550" t="s">
        <v>182</v>
      </c>
      <c r="O252" s="550" t="s">
        <v>182</v>
      </c>
    </row>
    <row r="253" spans="2:15" x14ac:dyDescent="0.3">
      <c r="B253" s="536" t="s">
        <v>312</v>
      </c>
      <c r="C253" s="536" t="s">
        <v>2234</v>
      </c>
      <c r="D253" s="536" t="s">
        <v>2259</v>
      </c>
      <c r="E253" s="555" t="s">
        <v>2281</v>
      </c>
      <c r="F253" s="536" t="s">
        <v>193</v>
      </c>
      <c r="G253" s="543" t="s">
        <v>181</v>
      </c>
      <c r="H253" s="536" t="s">
        <v>312</v>
      </c>
      <c r="I253" s="539" t="s">
        <v>2318</v>
      </c>
      <c r="J253" s="559">
        <v>2.9999999999999997E-4</v>
      </c>
      <c r="K253" s="540" t="s">
        <v>181</v>
      </c>
      <c r="L253" s="550" t="s">
        <v>182</v>
      </c>
      <c r="M253" s="550" t="s">
        <v>182</v>
      </c>
      <c r="N253" s="550" t="s">
        <v>182</v>
      </c>
      <c r="O253" s="550" t="s">
        <v>182</v>
      </c>
    </row>
    <row r="254" spans="2:15" ht="24" x14ac:dyDescent="0.3">
      <c r="B254" s="536" t="s">
        <v>1867</v>
      </c>
      <c r="C254" s="536" t="s">
        <v>2234</v>
      </c>
      <c r="D254" s="536" t="s">
        <v>2259</v>
      </c>
      <c r="E254" s="536" t="s">
        <v>2282</v>
      </c>
      <c r="F254" s="536" t="s">
        <v>193</v>
      </c>
      <c r="G254" s="543" t="s">
        <v>181</v>
      </c>
      <c r="H254" s="536" t="s">
        <v>312</v>
      </c>
      <c r="I254" s="539" t="s">
        <v>2318</v>
      </c>
      <c r="J254" s="560">
        <v>1.5E-5</v>
      </c>
      <c r="K254" s="540" t="s">
        <v>181</v>
      </c>
      <c r="L254" s="550" t="s">
        <v>182</v>
      </c>
      <c r="M254" s="550" t="s">
        <v>182</v>
      </c>
      <c r="N254" s="550" t="s">
        <v>182</v>
      </c>
      <c r="O254" s="550" t="s">
        <v>182</v>
      </c>
    </row>
    <row r="255" spans="2:15" ht="24" x14ac:dyDescent="0.3">
      <c r="B255" s="536" t="s">
        <v>1868</v>
      </c>
      <c r="C255" s="536" t="s">
        <v>2234</v>
      </c>
      <c r="D255" s="536" t="s">
        <v>2259</v>
      </c>
      <c r="E255" s="536" t="s">
        <v>2282</v>
      </c>
      <c r="F255" s="536" t="s">
        <v>193</v>
      </c>
      <c r="G255" s="543" t="s">
        <v>181</v>
      </c>
      <c r="H255" s="536" t="s">
        <v>312</v>
      </c>
      <c r="I255" s="539" t="s">
        <v>2318</v>
      </c>
      <c r="J255" s="560">
        <v>1.5E-5</v>
      </c>
      <c r="K255" s="540" t="s">
        <v>181</v>
      </c>
      <c r="L255" s="550" t="s">
        <v>182</v>
      </c>
      <c r="M255" s="550" t="s">
        <v>182</v>
      </c>
      <c r="N255" s="550" t="s">
        <v>182</v>
      </c>
      <c r="O255" s="550" t="s">
        <v>182</v>
      </c>
    </row>
    <row r="256" spans="2:15" ht="24" x14ac:dyDescent="0.3">
      <c r="B256" s="536" t="s">
        <v>1819</v>
      </c>
      <c r="C256" s="536" t="s">
        <v>2234</v>
      </c>
      <c r="D256" s="536" t="s">
        <v>2259</v>
      </c>
      <c r="E256" s="536" t="s">
        <v>2282</v>
      </c>
      <c r="F256" s="536" t="s">
        <v>193</v>
      </c>
      <c r="G256" s="543" t="s">
        <v>181</v>
      </c>
      <c r="H256" s="536" t="s">
        <v>312</v>
      </c>
      <c r="I256" s="539" t="s">
        <v>2318</v>
      </c>
      <c r="J256" s="560">
        <v>3.0000000000000001E-3</v>
      </c>
      <c r="K256" s="540" t="s">
        <v>181</v>
      </c>
      <c r="L256" s="550" t="s">
        <v>182</v>
      </c>
      <c r="M256" s="550" t="s">
        <v>182</v>
      </c>
      <c r="N256" s="550" t="s">
        <v>182</v>
      </c>
      <c r="O256" s="550" t="s">
        <v>182</v>
      </c>
    </row>
    <row r="257" spans="2:15" x14ac:dyDescent="0.3">
      <c r="B257" s="536" t="s">
        <v>1851</v>
      </c>
      <c r="C257" s="536" t="s">
        <v>2234</v>
      </c>
      <c r="D257" s="536" t="s">
        <v>2259</v>
      </c>
      <c r="E257" s="536" t="s">
        <v>2282</v>
      </c>
      <c r="F257" s="536" t="s">
        <v>193</v>
      </c>
      <c r="G257" s="543" t="s">
        <v>181</v>
      </c>
      <c r="H257" s="536" t="s">
        <v>312</v>
      </c>
      <c r="I257" s="539" t="s">
        <v>2318</v>
      </c>
      <c r="J257" s="560">
        <v>1E-4</v>
      </c>
      <c r="K257" s="540" t="s">
        <v>181</v>
      </c>
      <c r="L257" s="550" t="s">
        <v>182</v>
      </c>
      <c r="M257" s="550" t="s">
        <v>182</v>
      </c>
      <c r="N257" s="550" t="s">
        <v>182</v>
      </c>
      <c r="O257" s="550" t="s">
        <v>182</v>
      </c>
    </row>
    <row r="258" spans="2:15" x14ac:dyDescent="0.3">
      <c r="B258" s="536" t="s">
        <v>1822</v>
      </c>
      <c r="C258" s="536" t="s">
        <v>2234</v>
      </c>
      <c r="D258" s="536" t="s">
        <v>2259</v>
      </c>
      <c r="E258" s="536" t="s">
        <v>2282</v>
      </c>
      <c r="F258" s="536" t="s">
        <v>193</v>
      </c>
      <c r="G258" s="543" t="s">
        <v>181</v>
      </c>
      <c r="H258" s="536" t="s">
        <v>312</v>
      </c>
      <c r="I258" s="539" t="s">
        <v>2318</v>
      </c>
      <c r="J258" s="560">
        <v>3.0000000000000001E-3</v>
      </c>
      <c r="K258" s="540" t="s">
        <v>181</v>
      </c>
      <c r="L258" s="550" t="s">
        <v>182</v>
      </c>
      <c r="M258" s="550" t="s">
        <v>182</v>
      </c>
      <c r="N258" s="550" t="s">
        <v>182</v>
      </c>
      <c r="O258" s="550" t="s">
        <v>182</v>
      </c>
    </row>
    <row r="259" spans="2:15" x14ac:dyDescent="0.3">
      <c r="B259" s="536" t="s">
        <v>1850</v>
      </c>
      <c r="C259" s="536" t="s">
        <v>2234</v>
      </c>
      <c r="D259" s="536" t="s">
        <v>2259</v>
      </c>
      <c r="E259" s="536" t="s">
        <v>2282</v>
      </c>
      <c r="F259" s="536" t="s">
        <v>193</v>
      </c>
      <c r="G259" s="543" t="s">
        <v>181</v>
      </c>
      <c r="H259" s="536" t="s">
        <v>312</v>
      </c>
      <c r="I259" s="539" t="s">
        <v>2318</v>
      </c>
      <c r="J259" s="560">
        <v>1E-4</v>
      </c>
      <c r="K259" s="540" t="s">
        <v>181</v>
      </c>
      <c r="L259" s="550" t="s">
        <v>182</v>
      </c>
      <c r="M259" s="550" t="s">
        <v>182</v>
      </c>
      <c r="N259" s="550" t="s">
        <v>182</v>
      </c>
      <c r="O259" s="550" t="s">
        <v>182</v>
      </c>
    </row>
    <row r="260" spans="2:15" ht="24" x14ac:dyDescent="0.3">
      <c r="B260" s="536" t="s">
        <v>1844</v>
      </c>
      <c r="C260" s="536" t="s">
        <v>2234</v>
      </c>
      <c r="D260" s="536" t="s">
        <v>2259</v>
      </c>
      <c r="E260" s="536" t="s">
        <v>2282</v>
      </c>
      <c r="F260" s="536" t="s">
        <v>193</v>
      </c>
      <c r="G260" s="543" t="s">
        <v>181</v>
      </c>
      <c r="H260" s="536" t="s">
        <v>312</v>
      </c>
      <c r="I260" s="539" t="s">
        <v>2318</v>
      </c>
      <c r="J260" s="560">
        <v>1E-4</v>
      </c>
      <c r="K260" s="540" t="s">
        <v>181</v>
      </c>
      <c r="L260" s="550" t="s">
        <v>182</v>
      </c>
      <c r="M260" s="550" t="s">
        <v>182</v>
      </c>
      <c r="N260" s="550" t="s">
        <v>182</v>
      </c>
      <c r="O260" s="550" t="s">
        <v>182</v>
      </c>
    </row>
    <row r="261" spans="2:15" x14ac:dyDescent="0.3">
      <c r="B261" s="536" t="s">
        <v>1829</v>
      </c>
      <c r="C261" s="536" t="s">
        <v>2234</v>
      </c>
      <c r="D261" s="536" t="s">
        <v>2259</v>
      </c>
      <c r="E261" s="536" t="s">
        <v>2282</v>
      </c>
      <c r="F261" s="536" t="s">
        <v>193</v>
      </c>
      <c r="G261" s="543" t="s">
        <v>181</v>
      </c>
      <c r="H261" s="536" t="s">
        <v>312</v>
      </c>
      <c r="I261" s="539" t="s">
        <v>2318</v>
      </c>
      <c r="J261" s="560">
        <v>2E-3</v>
      </c>
      <c r="K261" s="540" t="s">
        <v>181</v>
      </c>
      <c r="L261" s="550" t="s">
        <v>182</v>
      </c>
      <c r="M261" s="550" t="s">
        <v>182</v>
      </c>
      <c r="N261" s="550" t="s">
        <v>182</v>
      </c>
      <c r="O261" s="550" t="s">
        <v>182</v>
      </c>
    </row>
    <row r="262" spans="2:15" ht="24" x14ac:dyDescent="0.3">
      <c r="B262" s="536" t="s">
        <v>1861</v>
      </c>
      <c r="C262" s="536" t="s">
        <v>2234</v>
      </c>
      <c r="D262" s="536" t="s">
        <v>2259</v>
      </c>
      <c r="E262" s="536" t="s">
        <v>2282</v>
      </c>
      <c r="F262" s="536" t="s">
        <v>193</v>
      </c>
      <c r="G262" s="543" t="s">
        <v>181</v>
      </c>
      <c r="H262" s="536" t="s">
        <v>312</v>
      </c>
      <c r="I262" s="539" t="s">
        <v>2318</v>
      </c>
      <c r="J262" s="560">
        <v>1E-4</v>
      </c>
      <c r="K262" s="540" t="s">
        <v>181</v>
      </c>
      <c r="L262" s="550" t="s">
        <v>182</v>
      </c>
      <c r="M262" s="550" t="s">
        <v>182</v>
      </c>
      <c r="N262" s="550" t="s">
        <v>182</v>
      </c>
      <c r="O262" s="550" t="s">
        <v>182</v>
      </c>
    </row>
    <row r="263" spans="2:15" ht="36" x14ac:dyDescent="0.3">
      <c r="B263" s="536" t="s">
        <v>1815</v>
      </c>
      <c r="C263" s="536" t="s">
        <v>2234</v>
      </c>
      <c r="D263" s="536" t="s">
        <v>2259</v>
      </c>
      <c r="E263" s="536" t="s">
        <v>2282</v>
      </c>
      <c r="F263" s="536" t="s">
        <v>193</v>
      </c>
      <c r="G263" s="543" t="s">
        <v>181</v>
      </c>
      <c r="H263" s="536" t="s">
        <v>312</v>
      </c>
      <c r="I263" s="539" t="s">
        <v>2318</v>
      </c>
      <c r="J263" s="560">
        <v>3.0000000000000001E-3</v>
      </c>
      <c r="K263" s="540" t="s">
        <v>181</v>
      </c>
      <c r="L263" s="550" t="s">
        <v>182</v>
      </c>
      <c r="M263" s="550" t="s">
        <v>182</v>
      </c>
      <c r="N263" s="550" t="s">
        <v>182</v>
      </c>
      <c r="O263" s="550" t="s">
        <v>182</v>
      </c>
    </row>
    <row r="264" spans="2:15" ht="24" x14ac:dyDescent="0.3">
      <c r="B264" s="536" t="s">
        <v>1845</v>
      </c>
      <c r="C264" s="536" t="s">
        <v>2234</v>
      </c>
      <c r="D264" s="536" t="s">
        <v>2259</v>
      </c>
      <c r="E264" s="536" t="s">
        <v>2282</v>
      </c>
      <c r="F264" s="536" t="s">
        <v>193</v>
      </c>
      <c r="G264" s="543" t="s">
        <v>181</v>
      </c>
      <c r="H264" s="536" t="s">
        <v>312</v>
      </c>
      <c r="I264" s="539" t="s">
        <v>2318</v>
      </c>
      <c r="J264" s="560">
        <v>1.4999999999999999E-4</v>
      </c>
      <c r="K264" s="540" t="s">
        <v>181</v>
      </c>
      <c r="L264" s="550" t="s">
        <v>182</v>
      </c>
      <c r="M264" s="550" t="s">
        <v>182</v>
      </c>
      <c r="N264" s="550" t="s">
        <v>182</v>
      </c>
      <c r="O264" s="550" t="s">
        <v>182</v>
      </c>
    </row>
    <row r="265" spans="2:15" ht="24" x14ac:dyDescent="0.3">
      <c r="B265" s="536" t="s">
        <v>1821</v>
      </c>
      <c r="C265" s="536" t="s">
        <v>2234</v>
      </c>
      <c r="D265" s="536" t="s">
        <v>2259</v>
      </c>
      <c r="E265" s="536" t="s">
        <v>2282</v>
      </c>
      <c r="F265" s="536" t="s">
        <v>193</v>
      </c>
      <c r="G265" s="543" t="s">
        <v>181</v>
      </c>
      <c r="H265" s="536" t="s">
        <v>312</v>
      </c>
      <c r="I265" s="539" t="s">
        <v>2318</v>
      </c>
      <c r="J265" s="560">
        <v>3.0000000000000001E-3</v>
      </c>
      <c r="K265" s="540" t="s">
        <v>181</v>
      </c>
      <c r="L265" s="550" t="s">
        <v>182</v>
      </c>
      <c r="M265" s="550" t="s">
        <v>182</v>
      </c>
      <c r="N265" s="550" t="s">
        <v>182</v>
      </c>
      <c r="O265" s="550" t="s">
        <v>182</v>
      </c>
    </row>
    <row r="266" spans="2:15" ht="36" x14ac:dyDescent="0.3">
      <c r="B266" s="536" t="s">
        <v>1833</v>
      </c>
      <c r="C266" s="536" t="s">
        <v>2234</v>
      </c>
      <c r="D266" s="536" t="s">
        <v>2259</v>
      </c>
      <c r="E266" s="536" t="s">
        <v>2282</v>
      </c>
      <c r="F266" s="536" t="s">
        <v>193</v>
      </c>
      <c r="G266" s="543" t="s">
        <v>181</v>
      </c>
      <c r="H266" s="536" t="s">
        <v>312</v>
      </c>
      <c r="I266" s="539" t="s">
        <v>2318</v>
      </c>
      <c r="J266" s="560">
        <v>1E-3</v>
      </c>
      <c r="K266" s="540" t="s">
        <v>181</v>
      </c>
      <c r="L266" s="550" t="s">
        <v>182</v>
      </c>
      <c r="M266" s="550" t="s">
        <v>182</v>
      </c>
      <c r="N266" s="550" t="s">
        <v>182</v>
      </c>
      <c r="O266" s="550" t="s">
        <v>182</v>
      </c>
    </row>
    <row r="267" spans="2:15" ht="24" x14ac:dyDescent="0.3">
      <c r="B267" s="536" t="s">
        <v>1864</v>
      </c>
      <c r="C267" s="536" t="s">
        <v>2234</v>
      </c>
      <c r="D267" s="536" t="s">
        <v>2259</v>
      </c>
      <c r="E267" s="536" t="s">
        <v>2282</v>
      </c>
      <c r="F267" s="536" t="s">
        <v>193</v>
      </c>
      <c r="G267" s="543" t="s">
        <v>181</v>
      </c>
      <c r="H267" s="536" t="s">
        <v>312</v>
      </c>
      <c r="I267" s="539" t="s">
        <v>2318</v>
      </c>
      <c r="J267" s="560">
        <v>1.5E-5</v>
      </c>
      <c r="K267" s="540" t="s">
        <v>181</v>
      </c>
      <c r="L267" s="550" t="s">
        <v>182</v>
      </c>
      <c r="M267" s="550" t="s">
        <v>182</v>
      </c>
      <c r="N267" s="550" t="s">
        <v>182</v>
      </c>
      <c r="O267" s="550" t="s">
        <v>182</v>
      </c>
    </row>
    <row r="268" spans="2:15" ht="24" x14ac:dyDescent="0.3">
      <c r="B268" s="536" t="s">
        <v>1843</v>
      </c>
      <c r="C268" s="536" t="s">
        <v>2234</v>
      </c>
      <c r="D268" s="536" t="s">
        <v>2259</v>
      </c>
      <c r="E268" s="536" t="s">
        <v>2282</v>
      </c>
      <c r="F268" s="536" t="s">
        <v>193</v>
      </c>
      <c r="G268" s="543" t="s">
        <v>181</v>
      </c>
      <c r="H268" s="536" t="s">
        <v>312</v>
      </c>
      <c r="I268" s="539" t="s">
        <v>2318</v>
      </c>
      <c r="J268" s="560">
        <v>1E-4</v>
      </c>
      <c r="K268" s="540" t="s">
        <v>181</v>
      </c>
      <c r="L268" s="550" t="s">
        <v>182</v>
      </c>
      <c r="M268" s="550" t="s">
        <v>182</v>
      </c>
      <c r="N268" s="550" t="s">
        <v>182</v>
      </c>
      <c r="O268" s="550" t="s">
        <v>182</v>
      </c>
    </row>
    <row r="269" spans="2:15" ht="24" x14ac:dyDescent="0.3">
      <c r="B269" s="536" t="s">
        <v>1843</v>
      </c>
      <c r="C269" s="536" t="s">
        <v>2234</v>
      </c>
      <c r="D269" s="536" t="s">
        <v>2259</v>
      </c>
      <c r="E269" s="536" t="s">
        <v>2282</v>
      </c>
      <c r="F269" s="536" t="s">
        <v>193</v>
      </c>
      <c r="G269" s="543" t="s">
        <v>181</v>
      </c>
      <c r="H269" s="536" t="s">
        <v>312</v>
      </c>
      <c r="I269" s="539" t="s">
        <v>2318</v>
      </c>
      <c r="J269" s="560">
        <v>1E-4</v>
      </c>
      <c r="K269" s="540" t="s">
        <v>181</v>
      </c>
      <c r="L269" s="550" t="s">
        <v>182</v>
      </c>
      <c r="M269" s="550" t="s">
        <v>182</v>
      </c>
      <c r="N269" s="550" t="s">
        <v>182</v>
      </c>
      <c r="O269" s="550" t="s">
        <v>182</v>
      </c>
    </row>
    <row r="270" spans="2:15" x14ac:dyDescent="0.3">
      <c r="B270" s="536" t="s">
        <v>1832</v>
      </c>
      <c r="C270" s="536" t="s">
        <v>2234</v>
      </c>
      <c r="D270" s="536" t="s">
        <v>2259</v>
      </c>
      <c r="E270" s="536" t="s">
        <v>2282</v>
      </c>
      <c r="F270" s="536" t="s">
        <v>193</v>
      </c>
      <c r="G270" s="543" t="s">
        <v>181</v>
      </c>
      <c r="H270" s="536" t="s">
        <v>312</v>
      </c>
      <c r="I270" s="539" t="s">
        <v>2318</v>
      </c>
      <c r="J270" s="560">
        <v>1E-3</v>
      </c>
      <c r="K270" s="540" t="s">
        <v>181</v>
      </c>
      <c r="L270" s="550" t="s">
        <v>182</v>
      </c>
      <c r="M270" s="550" t="s">
        <v>182</v>
      </c>
      <c r="N270" s="550" t="s">
        <v>182</v>
      </c>
      <c r="O270" s="550" t="s">
        <v>182</v>
      </c>
    </row>
    <row r="271" spans="2:15" ht="24" x14ac:dyDescent="0.3">
      <c r="B271" s="536" t="s">
        <v>1844</v>
      </c>
      <c r="C271" s="536" t="s">
        <v>2234</v>
      </c>
      <c r="D271" s="536" t="s">
        <v>2259</v>
      </c>
      <c r="E271" s="536" t="s">
        <v>2282</v>
      </c>
      <c r="F271" s="536" t="s">
        <v>193</v>
      </c>
      <c r="G271" s="543" t="s">
        <v>181</v>
      </c>
      <c r="H271" s="536" t="s">
        <v>312</v>
      </c>
      <c r="I271" s="539" t="s">
        <v>2318</v>
      </c>
      <c r="J271" s="560">
        <v>1E-4</v>
      </c>
      <c r="K271" s="540" t="s">
        <v>181</v>
      </c>
      <c r="L271" s="550" t="s">
        <v>182</v>
      </c>
      <c r="M271" s="550" t="s">
        <v>182</v>
      </c>
      <c r="N271" s="550" t="s">
        <v>182</v>
      </c>
      <c r="O271" s="550" t="s">
        <v>182</v>
      </c>
    </row>
    <row r="272" spans="2:15" x14ac:dyDescent="0.3">
      <c r="B272" s="536" t="s">
        <v>1849</v>
      </c>
      <c r="C272" s="536" t="s">
        <v>2234</v>
      </c>
      <c r="D272" s="536" t="s">
        <v>2259</v>
      </c>
      <c r="E272" s="536" t="s">
        <v>2282</v>
      </c>
      <c r="F272" s="536" t="s">
        <v>193</v>
      </c>
      <c r="G272" s="543" t="s">
        <v>181</v>
      </c>
      <c r="H272" s="536" t="s">
        <v>312</v>
      </c>
      <c r="I272" s="539" t="s">
        <v>2318</v>
      </c>
      <c r="J272" s="560">
        <v>1E-4</v>
      </c>
      <c r="K272" s="540" t="s">
        <v>181</v>
      </c>
      <c r="L272" s="550" t="s">
        <v>182</v>
      </c>
      <c r="M272" s="550" t="s">
        <v>182</v>
      </c>
      <c r="N272" s="550" t="s">
        <v>182</v>
      </c>
      <c r="O272" s="550" t="s">
        <v>182</v>
      </c>
    </row>
    <row r="273" spans="2:15" x14ac:dyDescent="0.3">
      <c r="B273" s="536" t="s">
        <v>1849</v>
      </c>
      <c r="C273" s="536" t="s">
        <v>2234</v>
      </c>
      <c r="D273" s="536" t="s">
        <v>2259</v>
      </c>
      <c r="E273" s="536" t="s">
        <v>2282</v>
      </c>
      <c r="F273" s="536" t="s">
        <v>193</v>
      </c>
      <c r="G273" s="543" t="s">
        <v>181</v>
      </c>
      <c r="H273" s="536" t="s">
        <v>312</v>
      </c>
      <c r="I273" s="539" t="s">
        <v>2318</v>
      </c>
      <c r="J273" s="560">
        <v>1.5E-5</v>
      </c>
      <c r="K273" s="540" t="s">
        <v>181</v>
      </c>
      <c r="L273" s="550" t="s">
        <v>182</v>
      </c>
      <c r="M273" s="550" t="s">
        <v>182</v>
      </c>
      <c r="N273" s="550" t="s">
        <v>182</v>
      </c>
      <c r="O273" s="550" t="s">
        <v>182</v>
      </c>
    </row>
    <row r="274" spans="2:15" ht="24" x14ac:dyDescent="0.3">
      <c r="B274" s="536" t="s">
        <v>1809</v>
      </c>
      <c r="C274" s="536" t="s">
        <v>2234</v>
      </c>
      <c r="D274" s="536" t="s">
        <v>2259</v>
      </c>
      <c r="E274" s="536" t="s">
        <v>2282</v>
      </c>
      <c r="F274" s="536" t="s">
        <v>193</v>
      </c>
      <c r="G274" s="543" t="s">
        <v>181</v>
      </c>
      <c r="H274" s="536" t="s">
        <v>312</v>
      </c>
      <c r="I274" s="539" t="s">
        <v>2318</v>
      </c>
      <c r="J274" s="560">
        <v>2E-3</v>
      </c>
      <c r="K274" s="540" t="s">
        <v>181</v>
      </c>
      <c r="L274" s="550" t="s">
        <v>182</v>
      </c>
      <c r="M274" s="550" t="s">
        <v>182</v>
      </c>
      <c r="N274" s="550" t="s">
        <v>182</v>
      </c>
      <c r="O274" s="550" t="s">
        <v>182</v>
      </c>
    </row>
    <row r="275" spans="2:15" x14ac:dyDescent="0.3">
      <c r="B275" s="536" t="s">
        <v>1817</v>
      </c>
      <c r="C275" s="536" t="s">
        <v>2234</v>
      </c>
      <c r="D275" s="536" t="s">
        <v>2259</v>
      </c>
      <c r="E275" s="536" t="s">
        <v>2282</v>
      </c>
      <c r="F275" s="536" t="s">
        <v>193</v>
      </c>
      <c r="G275" s="543" t="s">
        <v>181</v>
      </c>
      <c r="H275" s="536" t="s">
        <v>312</v>
      </c>
      <c r="I275" s="539" t="s">
        <v>2318</v>
      </c>
      <c r="J275" s="560">
        <v>3.0000000000000001E-3</v>
      </c>
      <c r="K275" s="540" t="s">
        <v>181</v>
      </c>
      <c r="L275" s="550" t="s">
        <v>182</v>
      </c>
      <c r="M275" s="550" t="s">
        <v>182</v>
      </c>
      <c r="N275" s="550" t="s">
        <v>182</v>
      </c>
      <c r="O275" s="550" t="s">
        <v>182</v>
      </c>
    </row>
    <row r="276" spans="2:15" ht="24" x14ac:dyDescent="0.3">
      <c r="B276" s="536" t="s">
        <v>1828</v>
      </c>
      <c r="C276" s="536" t="s">
        <v>2234</v>
      </c>
      <c r="D276" s="536" t="s">
        <v>2259</v>
      </c>
      <c r="E276" s="536" t="s">
        <v>2282</v>
      </c>
      <c r="F276" s="536" t="s">
        <v>193</v>
      </c>
      <c r="G276" s="543" t="s">
        <v>181</v>
      </c>
      <c r="H276" s="536" t="s">
        <v>312</v>
      </c>
      <c r="I276" s="539" t="s">
        <v>2318</v>
      </c>
      <c r="J276" s="560">
        <v>2E-3</v>
      </c>
      <c r="K276" s="540" t="s">
        <v>181</v>
      </c>
      <c r="L276" s="550" t="s">
        <v>182</v>
      </c>
      <c r="M276" s="550" t="s">
        <v>182</v>
      </c>
      <c r="N276" s="550" t="s">
        <v>182</v>
      </c>
      <c r="O276" s="550" t="s">
        <v>182</v>
      </c>
    </row>
    <row r="277" spans="2:15" x14ac:dyDescent="0.3">
      <c r="B277" s="536" t="s">
        <v>1823</v>
      </c>
      <c r="C277" s="536" t="s">
        <v>2234</v>
      </c>
      <c r="D277" s="536" t="s">
        <v>2259</v>
      </c>
      <c r="E277" s="536" t="s">
        <v>2282</v>
      </c>
      <c r="F277" s="536" t="s">
        <v>193</v>
      </c>
      <c r="G277" s="543" t="s">
        <v>181</v>
      </c>
      <c r="H277" s="536" t="s">
        <v>312</v>
      </c>
      <c r="I277" s="539" t="s">
        <v>2318</v>
      </c>
      <c r="J277" s="560">
        <v>3.0000000000000001E-3</v>
      </c>
      <c r="K277" s="540" t="s">
        <v>181</v>
      </c>
      <c r="L277" s="550" t="s">
        <v>182</v>
      </c>
      <c r="M277" s="550" t="s">
        <v>182</v>
      </c>
      <c r="N277" s="550" t="s">
        <v>182</v>
      </c>
      <c r="O277" s="550" t="s">
        <v>182</v>
      </c>
    </row>
    <row r="278" spans="2:15" x14ac:dyDescent="0.3">
      <c r="B278" s="536" t="s">
        <v>1827</v>
      </c>
      <c r="C278" s="536" t="s">
        <v>2234</v>
      </c>
      <c r="D278" s="536" t="s">
        <v>2259</v>
      </c>
      <c r="E278" s="536" t="s">
        <v>2282</v>
      </c>
      <c r="F278" s="536" t="s">
        <v>193</v>
      </c>
      <c r="G278" s="543" t="s">
        <v>181</v>
      </c>
      <c r="H278" s="536" t="s">
        <v>312</v>
      </c>
      <c r="I278" s="539" t="s">
        <v>2318</v>
      </c>
      <c r="J278" s="560">
        <v>2E-3</v>
      </c>
      <c r="K278" s="540" t="s">
        <v>181</v>
      </c>
      <c r="L278" s="550" t="s">
        <v>182</v>
      </c>
      <c r="M278" s="550" t="s">
        <v>182</v>
      </c>
      <c r="N278" s="550" t="s">
        <v>182</v>
      </c>
      <c r="O278" s="550" t="s">
        <v>182</v>
      </c>
    </row>
    <row r="279" spans="2:15" x14ac:dyDescent="0.3">
      <c r="B279" s="536" t="s">
        <v>1816</v>
      </c>
      <c r="C279" s="536" t="s">
        <v>2234</v>
      </c>
      <c r="D279" s="536" t="s">
        <v>2259</v>
      </c>
      <c r="E279" s="536" t="s">
        <v>2282</v>
      </c>
      <c r="F279" s="536" t="s">
        <v>193</v>
      </c>
      <c r="G279" s="543" t="s">
        <v>181</v>
      </c>
      <c r="H279" s="536" t="s">
        <v>312</v>
      </c>
      <c r="I279" s="539" t="s">
        <v>2318</v>
      </c>
      <c r="J279" s="560">
        <v>3.0000000000000001E-3</v>
      </c>
      <c r="K279" s="540" t="s">
        <v>181</v>
      </c>
      <c r="L279" s="550" t="s">
        <v>182</v>
      </c>
      <c r="M279" s="550" t="s">
        <v>182</v>
      </c>
      <c r="N279" s="550" t="s">
        <v>182</v>
      </c>
      <c r="O279" s="550" t="s">
        <v>182</v>
      </c>
    </row>
    <row r="280" spans="2:15" x14ac:dyDescent="0.3">
      <c r="B280" s="536" t="s">
        <v>1847</v>
      </c>
      <c r="C280" s="536" t="s">
        <v>2234</v>
      </c>
      <c r="D280" s="536" t="s">
        <v>2259</v>
      </c>
      <c r="E280" s="536" t="s">
        <v>2282</v>
      </c>
      <c r="F280" s="536" t="s">
        <v>193</v>
      </c>
      <c r="G280" s="543" t="s">
        <v>181</v>
      </c>
      <c r="H280" s="536" t="s">
        <v>312</v>
      </c>
      <c r="I280" s="539" t="s">
        <v>2318</v>
      </c>
      <c r="J280" s="560">
        <v>1E-4</v>
      </c>
      <c r="K280" s="540" t="s">
        <v>181</v>
      </c>
      <c r="L280" s="550" t="s">
        <v>182</v>
      </c>
      <c r="M280" s="550" t="s">
        <v>182</v>
      </c>
      <c r="N280" s="550" t="s">
        <v>182</v>
      </c>
      <c r="O280" s="550" t="s">
        <v>182</v>
      </c>
    </row>
    <row r="281" spans="2:15" ht="36" x14ac:dyDescent="0.3">
      <c r="B281" s="536" t="s">
        <v>1820</v>
      </c>
      <c r="C281" s="536" t="s">
        <v>2234</v>
      </c>
      <c r="D281" s="536" t="s">
        <v>2259</v>
      </c>
      <c r="E281" s="536" t="s">
        <v>2282</v>
      </c>
      <c r="F281" s="536" t="s">
        <v>193</v>
      </c>
      <c r="G281" s="543" t="s">
        <v>181</v>
      </c>
      <c r="H281" s="536" t="s">
        <v>312</v>
      </c>
      <c r="I281" s="539" t="s">
        <v>2318</v>
      </c>
      <c r="J281" s="560">
        <v>3.0000000000000001E-3</v>
      </c>
      <c r="K281" s="540" t="s">
        <v>181</v>
      </c>
      <c r="L281" s="550" t="s">
        <v>182</v>
      </c>
      <c r="M281" s="550" t="s">
        <v>182</v>
      </c>
      <c r="N281" s="550" t="s">
        <v>182</v>
      </c>
      <c r="O281" s="550" t="s">
        <v>182</v>
      </c>
    </row>
    <row r="282" spans="2:15" x14ac:dyDescent="0.3">
      <c r="B282" s="536" t="s">
        <v>1840</v>
      </c>
      <c r="C282" s="536" t="s">
        <v>2234</v>
      </c>
      <c r="D282" s="536" t="s">
        <v>2259</v>
      </c>
      <c r="E282" s="536" t="s">
        <v>2282</v>
      </c>
      <c r="F282" s="536" t="s">
        <v>193</v>
      </c>
      <c r="G282" s="543" t="s">
        <v>181</v>
      </c>
      <c r="H282" s="536" t="s">
        <v>312</v>
      </c>
      <c r="I282" s="539" t="s">
        <v>2318</v>
      </c>
      <c r="J282" s="560">
        <v>2.9999999999999997E-4</v>
      </c>
      <c r="K282" s="540" t="s">
        <v>181</v>
      </c>
      <c r="L282" s="550" t="s">
        <v>182</v>
      </c>
      <c r="M282" s="550" t="s">
        <v>182</v>
      </c>
      <c r="N282" s="550" t="s">
        <v>182</v>
      </c>
      <c r="O282" s="550" t="s">
        <v>182</v>
      </c>
    </row>
    <row r="283" spans="2:15" x14ac:dyDescent="0.3">
      <c r="B283" s="536" t="s">
        <v>1808</v>
      </c>
      <c r="C283" s="536" t="s">
        <v>2234</v>
      </c>
      <c r="D283" s="536" t="s">
        <v>2259</v>
      </c>
      <c r="E283" s="536" t="s">
        <v>2282</v>
      </c>
      <c r="F283" s="536" t="s">
        <v>193</v>
      </c>
      <c r="G283" s="543" t="s">
        <v>181</v>
      </c>
      <c r="H283" s="536" t="s">
        <v>312</v>
      </c>
      <c r="I283" s="539" t="s">
        <v>2318</v>
      </c>
      <c r="J283" s="560">
        <v>4.0000000000000001E-3</v>
      </c>
      <c r="K283" s="540" t="s">
        <v>181</v>
      </c>
      <c r="L283" s="550" t="s">
        <v>182</v>
      </c>
      <c r="M283" s="550" t="s">
        <v>182</v>
      </c>
      <c r="N283" s="550" t="s">
        <v>182</v>
      </c>
      <c r="O283" s="550" t="s">
        <v>182</v>
      </c>
    </row>
    <row r="284" spans="2:15" ht="24" x14ac:dyDescent="0.3">
      <c r="B284" s="536" t="s">
        <v>1826</v>
      </c>
      <c r="C284" s="536" t="s">
        <v>2234</v>
      </c>
      <c r="D284" s="536" t="s">
        <v>2259</v>
      </c>
      <c r="E284" s="536" t="s">
        <v>2282</v>
      </c>
      <c r="F284" s="536" t="s">
        <v>193</v>
      </c>
      <c r="G284" s="543" t="s">
        <v>181</v>
      </c>
      <c r="H284" s="536" t="s">
        <v>312</v>
      </c>
      <c r="I284" s="539" t="s">
        <v>2318</v>
      </c>
      <c r="J284" s="560">
        <v>1E-3</v>
      </c>
      <c r="K284" s="540" t="s">
        <v>181</v>
      </c>
      <c r="L284" s="550" t="s">
        <v>182</v>
      </c>
      <c r="M284" s="550" t="s">
        <v>182</v>
      </c>
      <c r="N284" s="550" t="s">
        <v>182</v>
      </c>
      <c r="O284" s="550" t="s">
        <v>182</v>
      </c>
    </row>
    <row r="285" spans="2:15" ht="24" x14ac:dyDescent="0.3">
      <c r="B285" s="536" t="s">
        <v>1807</v>
      </c>
      <c r="C285" s="536" t="s">
        <v>2234</v>
      </c>
      <c r="D285" s="536" t="s">
        <v>2259</v>
      </c>
      <c r="E285" s="536" t="s">
        <v>2282</v>
      </c>
      <c r="F285" s="536" t="s">
        <v>193</v>
      </c>
      <c r="G285" s="543" t="s">
        <v>181</v>
      </c>
      <c r="H285" s="536" t="s">
        <v>312</v>
      </c>
      <c r="I285" s="539" t="s">
        <v>2318</v>
      </c>
      <c r="J285" s="560">
        <v>5.0000000000000001E-4</v>
      </c>
      <c r="K285" s="540" t="s">
        <v>181</v>
      </c>
      <c r="L285" s="550" t="s">
        <v>182</v>
      </c>
      <c r="M285" s="550" t="s">
        <v>182</v>
      </c>
      <c r="N285" s="550" t="s">
        <v>182</v>
      </c>
      <c r="O285" s="550" t="s">
        <v>182</v>
      </c>
    </row>
    <row r="286" spans="2:15" x14ac:dyDescent="0.3">
      <c r="B286" s="536" t="s">
        <v>1838</v>
      </c>
      <c r="C286" s="536" t="s">
        <v>2234</v>
      </c>
      <c r="D286" s="536" t="s">
        <v>2259</v>
      </c>
      <c r="E286" s="536" t="s">
        <v>2282</v>
      </c>
      <c r="F286" s="536" t="s">
        <v>193</v>
      </c>
      <c r="G286" s="543" t="s">
        <v>181</v>
      </c>
      <c r="H286" s="536" t="s">
        <v>312</v>
      </c>
      <c r="I286" s="539" t="s">
        <v>2318</v>
      </c>
      <c r="J286" s="560">
        <v>3.5E-4</v>
      </c>
      <c r="K286" s="540" t="s">
        <v>181</v>
      </c>
      <c r="L286" s="550" t="s">
        <v>182</v>
      </c>
      <c r="M286" s="550" t="s">
        <v>182</v>
      </c>
      <c r="N286" s="550" t="s">
        <v>182</v>
      </c>
      <c r="O286" s="550" t="s">
        <v>182</v>
      </c>
    </row>
    <row r="287" spans="2:15" x14ac:dyDescent="0.3">
      <c r="B287" s="536" t="s">
        <v>1846</v>
      </c>
      <c r="C287" s="536" t="s">
        <v>2234</v>
      </c>
      <c r="D287" s="536" t="s">
        <v>2259</v>
      </c>
      <c r="E287" s="536" t="s">
        <v>2282</v>
      </c>
      <c r="F287" s="536" t="s">
        <v>193</v>
      </c>
      <c r="G287" s="543" t="s">
        <v>181</v>
      </c>
      <c r="H287" s="536" t="s">
        <v>312</v>
      </c>
      <c r="I287" s="539" t="s">
        <v>2318</v>
      </c>
      <c r="J287" s="560">
        <v>1.4999999999999999E-4</v>
      </c>
      <c r="K287" s="540" t="s">
        <v>181</v>
      </c>
      <c r="L287" s="550" t="s">
        <v>182</v>
      </c>
      <c r="M287" s="550" t="s">
        <v>182</v>
      </c>
      <c r="N287" s="550" t="s">
        <v>182</v>
      </c>
      <c r="O287" s="550" t="s">
        <v>182</v>
      </c>
    </row>
    <row r="288" spans="2:15" x14ac:dyDescent="0.3">
      <c r="B288" s="536" t="s">
        <v>1853</v>
      </c>
      <c r="C288" s="536" t="s">
        <v>2234</v>
      </c>
      <c r="D288" s="536" t="s">
        <v>2259</v>
      </c>
      <c r="E288" s="536" t="s">
        <v>2282</v>
      </c>
      <c r="F288" s="536" t="s">
        <v>193</v>
      </c>
      <c r="G288" s="543" t="s">
        <v>181</v>
      </c>
      <c r="H288" s="536" t="s">
        <v>312</v>
      </c>
      <c r="I288" s="539" t="s">
        <v>2318</v>
      </c>
      <c r="J288" s="560">
        <v>1E-4</v>
      </c>
      <c r="K288" s="540" t="s">
        <v>181</v>
      </c>
      <c r="L288" s="550" t="s">
        <v>182</v>
      </c>
      <c r="M288" s="550" t="s">
        <v>182</v>
      </c>
      <c r="N288" s="550" t="s">
        <v>182</v>
      </c>
      <c r="O288" s="550" t="s">
        <v>182</v>
      </c>
    </row>
    <row r="289" spans="2:15" x14ac:dyDescent="0.3">
      <c r="B289" s="536" t="s">
        <v>1841</v>
      </c>
      <c r="C289" s="536" t="s">
        <v>2234</v>
      </c>
      <c r="D289" s="536" t="s">
        <v>2259</v>
      </c>
      <c r="E289" s="536" t="s">
        <v>2282</v>
      </c>
      <c r="F289" s="536" t="s">
        <v>193</v>
      </c>
      <c r="G289" s="543" t="s">
        <v>181</v>
      </c>
      <c r="H289" s="536" t="s">
        <v>312</v>
      </c>
      <c r="I289" s="539" t="s">
        <v>2318</v>
      </c>
      <c r="J289" s="560">
        <v>2.9999999999999997E-4</v>
      </c>
      <c r="K289" s="540" t="s">
        <v>181</v>
      </c>
      <c r="L289" s="550" t="s">
        <v>182</v>
      </c>
      <c r="M289" s="550" t="s">
        <v>182</v>
      </c>
      <c r="N289" s="550" t="s">
        <v>182</v>
      </c>
      <c r="O289" s="550" t="s">
        <v>182</v>
      </c>
    </row>
    <row r="290" spans="2:15" x14ac:dyDescent="0.3">
      <c r="B290" s="536" t="s">
        <v>1834</v>
      </c>
      <c r="C290" s="536" t="s">
        <v>2234</v>
      </c>
      <c r="D290" s="536" t="s">
        <v>2259</v>
      </c>
      <c r="E290" s="536" t="s">
        <v>2282</v>
      </c>
      <c r="F290" s="536" t="s">
        <v>193</v>
      </c>
      <c r="G290" s="543" t="s">
        <v>181</v>
      </c>
      <c r="H290" s="536" t="s">
        <v>312</v>
      </c>
      <c r="I290" s="539" t="s">
        <v>2318</v>
      </c>
      <c r="J290" s="560">
        <v>1E-3</v>
      </c>
      <c r="K290" s="540" t="s">
        <v>181</v>
      </c>
      <c r="L290" s="550" t="s">
        <v>182</v>
      </c>
      <c r="M290" s="550" t="s">
        <v>182</v>
      </c>
      <c r="N290" s="550" t="s">
        <v>182</v>
      </c>
      <c r="O290" s="550" t="s">
        <v>182</v>
      </c>
    </row>
    <row r="291" spans="2:15" ht="24" x14ac:dyDescent="0.3">
      <c r="B291" s="536" t="s">
        <v>1854</v>
      </c>
      <c r="C291" s="536" t="s">
        <v>2234</v>
      </c>
      <c r="D291" s="536" t="s">
        <v>2259</v>
      </c>
      <c r="E291" s="536" t="s">
        <v>2282</v>
      </c>
      <c r="F291" s="536" t="s">
        <v>193</v>
      </c>
      <c r="G291" s="543" t="s">
        <v>181</v>
      </c>
      <c r="H291" s="536" t="s">
        <v>312</v>
      </c>
      <c r="I291" s="539" t="s">
        <v>2318</v>
      </c>
      <c r="J291" s="560">
        <v>1E-4</v>
      </c>
      <c r="K291" s="540" t="s">
        <v>181</v>
      </c>
      <c r="L291" s="550" t="s">
        <v>182</v>
      </c>
      <c r="M291" s="550" t="s">
        <v>182</v>
      </c>
      <c r="N291" s="550" t="s">
        <v>182</v>
      </c>
      <c r="O291" s="550" t="s">
        <v>182</v>
      </c>
    </row>
    <row r="292" spans="2:15" ht="24" x14ac:dyDescent="0.3">
      <c r="B292" s="536" t="s">
        <v>1862</v>
      </c>
      <c r="C292" s="536" t="s">
        <v>2234</v>
      </c>
      <c r="D292" s="536" t="s">
        <v>2259</v>
      </c>
      <c r="E292" s="536" t="s">
        <v>2282</v>
      </c>
      <c r="F292" s="536" t="s">
        <v>193</v>
      </c>
      <c r="G292" s="543" t="s">
        <v>181</v>
      </c>
      <c r="H292" s="536" t="s">
        <v>312</v>
      </c>
      <c r="I292" s="539" t="s">
        <v>2318</v>
      </c>
      <c r="J292" s="560">
        <v>1E-4</v>
      </c>
      <c r="K292" s="540" t="s">
        <v>181</v>
      </c>
      <c r="L292" s="550" t="s">
        <v>182</v>
      </c>
      <c r="M292" s="550" t="s">
        <v>182</v>
      </c>
      <c r="N292" s="550" t="s">
        <v>182</v>
      </c>
      <c r="O292" s="550" t="s">
        <v>182</v>
      </c>
    </row>
    <row r="293" spans="2:15" x14ac:dyDescent="0.3">
      <c r="B293" s="536" t="s">
        <v>1858</v>
      </c>
      <c r="C293" s="536" t="s">
        <v>2234</v>
      </c>
      <c r="D293" s="536" t="s">
        <v>2259</v>
      </c>
      <c r="E293" s="536" t="s">
        <v>2282</v>
      </c>
      <c r="F293" s="536" t="s">
        <v>193</v>
      </c>
      <c r="G293" s="543" t="s">
        <v>181</v>
      </c>
      <c r="H293" s="536" t="s">
        <v>312</v>
      </c>
      <c r="I293" s="539" t="s">
        <v>2318</v>
      </c>
      <c r="J293" s="560">
        <v>1E-4</v>
      </c>
      <c r="K293" s="540" t="s">
        <v>181</v>
      </c>
      <c r="L293" s="550" t="s">
        <v>182</v>
      </c>
      <c r="M293" s="550" t="s">
        <v>182</v>
      </c>
      <c r="N293" s="550" t="s">
        <v>182</v>
      </c>
      <c r="O293" s="550" t="s">
        <v>182</v>
      </c>
    </row>
    <row r="294" spans="2:15" x14ac:dyDescent="0.3">
      <c r="B294" s="536" t="s">
        <v>1860</v>
      </c>
      <c r="C294" s="536" t="s">
        <v>2234</v>
      </c>
      <c r="D294" s="536" t="s">
        <v>2259</v>
      </c>
      <c r="E294" s="536" t="s">
        <v>2282</v>
      </c>
      <c r="F294" s="536" t="s">
        <v>193</v>
      </c>
      <c r="G294" s="543" t="s">
        <v>181</v>
      </c>
      <c r="H294" s="536" t="s">
        <v>312</v>
      </c>
      <c r="I294" s="539" t="s">
        <v>2318</v>
      </c>
      <c r="J294" s="560">
        <v>1E-4</v>
      </c>
      <c r="K294" s="540" t="s">
        <v>181</v>
      </c>
      <c r="L294" s="550" t="s">
        <v>182</v>
      </c>
      <c r="M294" s="550" t="s">
        <v>182</v>
      </c>
      <c r="N294" s="550" t="s">
        <v>182</v>
      </c>
      <c r="O294" s="550" t="s">
        <v>182</v>
      </c>
    </row>
    <row r="295" spans="2:15" ht="24" x14ac:dyDescent="0.3">
      <c r="B295" s="536" t="s">
        <v>1859</v>
      </c>
      <c r="C295" s="536" t="s">
        <v>2234</v>
      </c>
      <c r="D295" s="536" t="s">
        <v>2259</v>
      </c>
      <c r="E295" s="536" t="s">
        <v>2282</v>
      </c>
      <c r="F295" s="536" t="s">
        <v>193</v>
      </c>
      <c r="G295" s="543" t="s">
        <v>181</v>
      </c>
      <c r="H295" s="536" t="s">
        <v>312</v>
      </c>
      <c r="I295" s="539" t="s">
        <v>2318</v>
      </c>
      <c r="J295" s="560">
        <v>1E-4</v>
      </c>
      <c r="K295" s="540" t="s">
        <v>181</v>
      </c>
      <c r="L295" s="550" t="s">
        <v>182</v>
      </c>
      <c r="M295" s="550" t="s">
        <v>182</v>
      </c>
      <c r="N295" s="550" t="s">
        <v>182</v>
      </c>
      <c r="O295" s="550" t="s">
        <v>182</v>
      </c>
    </row>
    <row r="296" spans="2:15" ht="24" x14ac:dyDescent="0.3">
      <c r="B296" s="536" t="s">
        <v>1812</v>
      </c>
      <c r="C296" s="536" t="s">
        <v>2234</v>
      </c>
      <c r="D296" s="536" t="s">
        <v>2259</v>
      </c>
      <c r="E296" s="536" t="s">
        <v>2282</v>
      </c>
      <c r="F296" s="536" t="s">
        <v>193</v>
      </c>
      <c r="G296" s="543" t="s">
        <v>181</v>
      </c>
      <c r="H296" s="536" t="s">
        <v>312</v>
      </c>
      <c r="I296" s="539" t="s">
        <v>2318</v>
      </c>
      <c r="J296" s="560">
        <v>2E-3</v>
      </c>
      <c r="K296" s="540" t="s">
        <v>181</v>
      </c>
      <c r="L296" s="550" t="s">
        <v>182</v>
      </c>
      <c r="M296" s="550" t="s">
        <v>182</v>
      </c>
      <c r="N296" s="550" t="s">
        <v>182</v>
      </c>
      <c r="O296" s="550" t="s">
        <v>182</v>
      </c>
    </row>
    <row r="297" spans="2:15" x14ac:dyDescent="0.3">
      <c r="B297" s="536" t="s">
        <v>1865</v>
      </c>
      <c r="C297" s="536" t="s">
        <v>2234</v>
      </c>
      <c r="D297" s="536" t="s">
        <v>2259</v>
      </c>
      <c r="E297" s="536" t="s">
        <v>2282</v>
      </c>
      <c r="F297" s="536" t="s">
        <v>193</v>
      </c>
      <c r="G297" s="543" t="s">
        <v>181</v>
      </c>
      <c r="H297" s="536" t="s">
        <v>312</v>
      </c>
      <c r="I297" s="539" t="s">
        <v>2318</v>
      </c>
      <c r="J297" s="560">
        <v>2.5000000000000001E-5</v>
      </c>
      <c r="K297" s="540" t="s">
        <v>181</v>
      </c>
      <c r="L297" s="550" t="s">
        <v>182</v>
      </c>
      <c r="M297" s="550" t="s">
        <v>182</v>
      </c>
      <c r="N297" s="550" t="s">
        <v>182</v>
      </c>
      <c r="O297" s="550" t="s">
        <v>182</v>
      </c>
    </row>
    <row r="298" spans="2:15" ht="24" x14ac:dyDescent="0.3">
      <c r="B298" s="536" t="s">
        <v>1848</v>
      </c>
      <c r="C298" s="536" t="s">
        <v>2234</v>
      </c>
      <c r="D298" s="536" t="s">
        <v>2259</v>
      </c>
      <c r="E298" s="536" t="s">
        <v>2282</v>
      </c>
      <c r="F298" s="536" t="s">
        <v>193</v>
      </c>
      <c r="G298" s="543" t="s">
        <v>181</v>
      </c>
      <c r="H298" s="536" t="s">
        <v>312</v>
      </c>
      <c r="I298" s="539" t="s">
        <v>2318</v>
      </c>
      <c r="J298" s="560">
        <v>1E-4</v>
      </c>
      <c r="K298" s="540" t="s">
        <v>181</v>
      </c>
      <c r="L298" s="550" t="s">
        <v>182</v>
      </c>
      <c r="M298" s="550" t="s">
        <v>182</v>
      </c>
      <c r="N298" s="550" t="s">
        <v>182</v>
      </c>
      <c r="O298" s="550" t="s">
        <v>182</v>
      </c>
    </row>
    <row r="299" spans="2:15" ht="24" x14ac:dyDescent="0.3">
      <c r="B299" s="536" t="s">
        <v>1848</v>
      </c>
      <c r="C299" s="536" t="s">
        <v>2234</v>
      </c>
      <c r="D299" s="536" t="s">
        <v>2259</v>
      </c>
      <c r="E299" s="536" t="s">
        <v>2282</v>
      </c>
      <c r="F299" s="536" t="s">
        <v>193</v>
      </c>
      <c r="G299" s="543" t="s">
        <v>181</v>
      </c>
      <c r="H299" s="536" t="s">
        <v>312</v>
      </c>
      <c r="I299" s="539" t="s">
        <v>2318</v>
      </c>
      <c r="J299" s="560">
        <v>1.5E-5</v>
      </c>
      <c r="K299" s="540" t="s">
        <v>181</v>
      </c>
      <c r="L299" s="550" t="s">
        <v>182</v>
      </c>
      <c r="M299" s="550" t="s">
        <v>182</v>
      </c>
      <c r="N299" s="550" t="s">
        <v>182</v>
      </c>
      <c r="O299" s="550" t="s">
        <v>182</v>
      </c>
    </row>
    <row r="300" spans="2:15" x14ac:dyDescent="0.3">
      <c r="B300" s="536" t="s">
        <v>1856</v>
      </c>
      <c r="C300" s="536" t="s">
        <v>2234</v>
      </c>
      <c r="D300" s="536" t="s">
        <v>2259</v>
      </c>
      <c r="E300" s="536" t="s">
        <v>2282</v>
      </c>
      <c r="F300" s="536" t="s">
        <v>193</v>
      </c>
      <c r="G300" s="543" t="s">
        <v>181</v>
      </c>
      <c r="H300" s="536" t="s">
        <v>312</v>
      </c>
      <c r="I300" s="539" t="s">
        <v>2318</v>
      </c>
      <c r="J300" s="560">
        <v>1E-4</v>
      </c>
      <c r="K300" s="540" t="s">
        <v>181</v>
      </c>
      <c r="L300" s="550" t="s">
        <v>182</v>
      </c>
      <c r="M300" s="550" t="s">
        <v>182</v>
      </c>
      <c r="N300" s="550" t="s">
        <v>182</v>
      </c>
      <c r="O300" s="550" t="s">
        <v>182</v>
      </c>
    </row>
    <row r="301" spans="2:15" ht="24" x14ac:dyDescent="0.3">
      <c r="B301" s="536" t="s">
        <v>1857</v>
      </c>
      <c r="C301" s="536" t="s">
        <v>2234</v>
      </c>
      <c r="D301" s="536" t="s">
        <v>2259</v>
      </c>
      <c r="E301" s="536" t="s">
        <v>2282</v>
      </c>
      <c r="F301" s="536" t="s">
        <v>193</v>
      </c>
      <c r="G301" s="543" t="s">
        <v>181</v>
      </c>
      <c r="H301" s="536" t="s">
        <v>312</v>
      </c>
      <c r="I301" s="539" t="s">
        <v>2318</v>
      </c>
      <c r="J301" s="560">
        <v>1E-4</v>
      </c>
      <c r="K301" s="540" t="s">
        <v>181</v>
      </c>
      <c r="L301" s="550" t="s">
        <v>182</v>
      </c>
      <c r="M301" s="550" t="s">
        <v>182</v>
      </c>
      <c r="N301" s="550" t="s">
        <v>182</v>
      </c>
      <c r="O301" s="550" t="s">
        <v>182</v>
      </c>
    </row>
    <row r="302" spans="2:15" x14ac:dyDescent="0.3">
      <c r="B302" s="536" t="s">
        <v>1852</v>
      </c>
      <c r="C302" s="536" t="s">
        <v>2234</v>
      </c>
      <c r="D302" s="536" t="s">
        <v>2259</v>
      </c>
      <c r="E302" s="536" t="s">
        <v>2282</v>
      </c>
      <c r="F302" s="536" t="s">
        <v>193</v>
      </c>
      <c r="G302" s="543" t="s">
        <v>181</v>
      </c>
      <c r="H302" s="536" t="s">
        <v>312</v>
      </c>
      <c r="I302" s="539" t="s">
        <v>2318</v>
      </c>
      <c r="J302" s="560">
        <v>1E-4</v>
      </c>
      <c r="K302" s="540" t="s">
        <v>181</v>
      </c>
      <c r="L302" s="550" t="s">
        <v>182</v>
      </c>
      <c r="M302" s="550" t="s">
        <v>182</v>
      </c>
      <c r="N302" s="550" t="s">
        <v>182</v>
      </c>
      <c r="O302" s="550" t="s">
        <v>182</v>
      </c>
    </row>
    <row r="303" spans="2:15" x14ac:dyDescent="0.3">
      <c r="B303" s="536" t="s">
        <v>1855</v>
      </c>
      <c r="C303" s="536" t="s">
        <v>2234</v>
      </c>
      <c r="D303" s="536" t="s">
        <v>2259</v>
      </c>
      <c r="E303" s="536" t="s">
        <v>2282</v>
      </c>
      <c r="F303" s="536" t="s">
        <v>193</v>
      </c>
      <c r="G303" s="543" t="s">
        <v>181</v>
      </c>
      <c r="H303" s="536" t="s">
        <v>312</v>
      </c>
      <c r="I303" s="539" t="s">
        <v>2318</v>
      </c>
      <c r="J303" s="560">
        <v>1E-4</v>
      </c>
      <c r="K303" s="540" t="s">
        <v>181</v>
      </c>
      <c r="L303" s="550" t="s">
        <v>182</v>
      </c>
      <c r="M303" s="550" t="s">
        <v>182</v>
      </c>
      <c r="N303" s="550" t="s">
        <v>182</v>
      </c>
      <c r="O303" s="550" t="s">
        <v>182</v>
      </c>
    </row>
    <row r="304" spans="2:15" x14ac:dyDescent="0.3">
      <c r="B304" s="536" t="s">
        <v>1847</v>
      </c>
      <c r="C304" s="536" t="s">
        <v>2234</v>
      </c>
      <c r="D304" s="536" t="s">
        <v>2259</v>
      </c>
      <c r="E304" s="536" t="s">
        <v>2282</v>
      </c>
      <c r="F304" s="536" t="s">
        <v>193</v>
      </c>
      <c r="G304" s="543" t="s">
        <v>181</v>
      </c>
      <c r="H304" s="536" t="s">
        <v>312</v>
      </c>
      <c r="I304" s="539" t="s">
        <v>2318</v>
      </c>
      <c r="J304" s="560">
        <v>2.5000000000000001E-5</v>
      </c>
      <c r="K304" s="540" t="s">
        <v>181</v>
      </c>
      <c r="L304" s="550" t="s">
        <v>182</v>
      </c>
      <c r="M304" s="550" t="s">
        <v>182</v>
      </c>
      <c r="N304" s="550" t="s">
        <v>182</v>
      </c>
      <c r="O304" s="550" t="s">
        <v>182</v>
      </c>
    </row>
    <row r="305" spans="2:15" ht="48" x14ac:dyDescent="0.3">
      <c r="B305" s="536" t="s">
        <v>1818</v>
      </c>
      <c r="C305" s="536" t="s">
        <v>2234</v>
      </c>
      <c r="D305" s="536" t="s">
        <v>2259</v>
      </c>
      <c r="E305" s="536" t="s">
        <v>2282</v>
      </c>
      <c r="F305" s="536" t="s">
        <v>193</v>
      </c>
      <c r="G305" s="543" t="s">
        <v>181</v>
      </c>
      <c r="H305" s="536" t="s">
        <v>312</v>
      </c>
      <c r="I305" s="539" t="s">
        <v>2318</v>
      </c>
      <c r="J305" s="560">
        <v>3.0000000000000001E-3</v>
      </c>
      <c r="K305" s="540" t="s">
        <v>181</v>
      </c>
      <c r="L305" s="550" t="s">
        <v>182</v>
      </c>
      <c r="M305" s="550" t="s">
        <v>182</v>
      </c>
      <c r="N305" s="550" t="s">
        <v>182</v>
      </c>
      <c r="O305" s="550" t="s">
        <v>182</v>
      </c>
    </row>
    <row r="306" spans="2:15" x14ac:dyDescent="0.3">
      <c r="B306" s="536" t="s">
        <v>1824</v>
      </c>
      <c r="C306" s="536" t="s">
        <v>2234</v>
      </c>
      <c r="D306" s="536" t="s">
        <v>2259</v>
      </c>
      <c r="E306" s="536" t="s">
        <v>2282</v>
      </c>
      <c r="F306" s="536" t="s">
        <v>193</v>
      </c>
      <c r="G306" s="543" t="s">
        <v>181</v>
      </c>
      <c r="H306" s="536" t="s">
        <v>312</v>
      </c>
      <c r="I306" s="539" t="s">
        <v>2318</v>
      </c>
      <c r="J306" s="560">
        <v>2E-3</v>
      </c>
      <c r="K306" s="540" t="s">
        <v>181</v>
      </c>
      <c r="L306" s="550" t="s">
        <v>182</v>
      </c>
      <c r="M306" s="550" t="s">
        <v>182</v>
      </c>
      <c r="N306" s="550" t="s">
        <v>182</v>
      </c>
      <c r="O306" s="550" t="s">
        <v>182</v>
      </c>
    </row>
    <row r="307" spans="2:15" ht="24" x14ac:dyDescent="0.3">
      <c r="B307" s="536" t="s">
        <v>1804</v>
      </c>
      <c r="C307" s="536" t="s">
        <v>2233</v>
      </c>
      <c r="D307" s="536" t="s">
        <v>2259</v>
      </c>
      <c r="E307" s="536" t="s">
        <v>2346</v>
      </c>
      <c r="F307" s="536" t="s">
        <v>193</v>
      </c>
      <c r="G307" s="543" t="s">
        <v>181</v>
      </c>
      <c r="H307" s="536" t="s">
        <v>312</v>
      </c>
      <c r="I307" s="539" t="s">
        <v>2318</v>
      </c>
      <c r="J307" s="552">
        <v>0.13</v>
      </c>
      <c r="K307" s="540" t="s">
        <v>181</v>
      </c>
      <c r="L307" s="550" t="s">
        <v>182</v>
      </c>
      <c r="M307" s="550" t="s">
        <v>182</v>
      </c>
      <c r="N307" s="550" t="s">
        <v>182</v>
      </c>
      <c r="O307" s="550" t="s">
        <v>182</v>
      </c>
    </row>
    <row r="308" spans="2:15" ht="24" x14ac:dyDescent="0.3">
      <c r="B308" s="536" t="s">
        <v>1804</v>
      </c>
      <c r="C308" s="536" t="s">
        <v>2233</v>
      </c>
      <c r="D308" s="536" t="s">
        <v>2259</v>
      </c>
      <c r="E308" s="536" t="s">
        <v>2346</v>
      </c>
      <c r="F308" s="536" t="s">
        <v>193</v>
      </c>
      <c r="G308" s="543" t="s">
        <v>181</v>
      </c>
      <c r="H308" s="536" t="s">
        <v>312</v>
      </c>
      <c r="I308" s="539" t="s">
        <v>2318</v>
      </c>
      <c r="J308" s="552">
        <v>17.809999999999999</v>
      </c>
      <c r="K308" s="540" t="s">
        <v>181</v>
      </c>
      <c r="L308" s="550" t="s">
        <v>182</v>
      </c>
      <c r="M308" s="550" t="s">
        <v>182</v>
      </c>
      <c r="N308" s="550" t="s">
        <v>182</v>
      </c>
      <c r="O308" s="550" t="s">
        <v>182</v>
      </c>
    </row>
    <row r="309" spans="2:15" ht="24" x14ac:dyDescent="0.3">
      <c r="B309" s="536" t="s">
        <v>17</v>
      </c>
      <c r="C309" s="536" t="s">
        <v>2233</v>
      </c>
      <c r="D309" s="536" t="s">
        <v>2259</v>
      </c>
      <c r="E309" s="536" t="s">
        <v>2346</v>
      </c>
      <c r="F309" s="536" t="s">
        <v>193</v>
      </c>
      <c r="G309" s="543" t="s">
        <v>181</v>
      </c>
      <c r="H309" s="536" t="s">
        <v>312</v>
      </c>
      <c r="I309" s="539" t="s">
        <v>2318</v>
      </c>
      <c r="J309" s="552">
        <v>0.09</v>
      </c>
      <c r="K309" s="540" t="s">
        <v>181</v>
      </c>
      <c r="L309" s="550" t="s">
        <v>182</v>
      </c>
      <c r="M309" s="550" t="s">
        <v>182</v>
      </c>
      <c r="N309" s="550" t="s">
        <v>182</v>
      </c>
      <c r="O309" s="550" t="s">
        <v>182</v>
      </c>
    </row>
    <row r="310" spans="2:15" ht="24" x14ac:dyDescent="0.3">
      <c r="B310" s="536" t="s">
        <v>17</v>
      </c>
      <c r="C310" s="536" t="s">
        <v>2233</v>
      </c>
      <c r="D310" s="536" t="s">
        <v>2259</v>
      </c>
      <c r="E310" s="536" t="s">
        <v>2346</v>
      </c>
      <c r="F310" s="536" t="s">
        <v>193</v>
      </c>
      <c r="G310" s="543" t="s">
        <v>181</v>
      </c>
      <c r="H310" s="536" t="s">
        <v>312</v>
      </c>
      <c r="I310" s="539" t="s">
        <v>2318</v>
      </c>
      <c r="J310" s="552">
        <v>11.56</v>
      </c>
      <c r="K310" s="540" t="s">
        <v>181</v>
      </c>
      <c r="L310" s="550" t="s">
        <v>182</v>
      </c>
      <c r="M310" s="550" t="s">
        <v>182</v>
      </c>
      <c r="N310" s="550" t="s">
        <v>182</v>
      </c>
      <c r="O310" s="550" t="s">
        <v>182</v>
      </c>
    </row>
    <row r="311" spans="2:15" ht="24" x14ac:dyDescent="0.3">
      <c r="B311" s="536" t="s">
        <v>17</v>
      </c>
      <c r="C311" s="536" t="s">
        <v>2233</v>
      </c>
      <c r="D311" s="536" t="s">
        <v>2347</v>
      </c>
      <c r="E311" s="536" t="s">
        <v>2291</v>
      </c>
      <c r="F311" s="536" t="s">
        <v>193</v>
      </c>
      <c r="G311" s="543" t="s">
        <v>181</v>
      </c>
      <c r="H311" s="536" t="s">
        <v>312</v>
      </c>
      <c r="I311" s="539" t="s">
        <v>2318</v>
      </c>
      <c r="J311" s="552">
        <v>5.38</v>
      </c>
      <c r="K311" s="540" t="s">
        <v>181</v>
      </c>
      <c r="L311" s="550" t="s">
        <v>182</v>
      </c>
      <c r="M311" s="550" t="s">
        <v>182</v>
      </c>
      <c r="N311" s="550" t="s">
        <v>182</v>
      </c>
      <c r="O311" s="550" t="s">
        <v>182</v>
      </c>
    </row>
    <row r="312" spans="2:15" ht="60" x14ac:dyDescent="0.3">
      <c r="B312" s="536" t="s">
        <v>58</v>
      </c>
      <c r="C312" s="536" t="s">
        <v>2235</v>
      </c>
      <c r="D312" s="536" t="s">
        <v>2347</v>
      </c>
      <c r="E312" s="536" t="s">
        <v>2291</v>
      </c>
      <c r="F312" s="536" t="s">
        <v>193</v>
      </c>
      <c r="G312" s="538" t="s">
        <v>193</v>
      </c>
      <c r="H312" s="536" t="s">
        <v>2331</v>
      </c>
      <c r="I312" s="539" t="s">
        <v>2318</v>
      </c>
      <c r="J312" s="552">
        <v>0.28000000000000003</v>
      </c>
      <c r="K312" s="540" t="s">
        <v>181</v>
      </c>
      <c r="L312" s="550" t="s">
        <v>182</v>
      </c>
      <c r="M312" s="550" t="s">
        <v>182</v>
      </c>
      <c r="N312" s="550" t="s">
        <v>182</v>
      </c>
      <c r="O312" s="550" t="s">
        <v>182</v>
      </c>
    </row>
    <row r="313" spans="2:15" x14ac:dyDescent="0.3">
      <c r="B313" s="529"/>
      <c r="C313" s="529"/>
      <c r="D313" s="529"/>
      <c r="E313" s="529"/>
      <c r="F313" s="530" t="s">
        <v>2348</v>
      </c>
      <c r="G313" s="530"/>
      <c r="H313" s="530"/>
      <c r="I313" s="530"/>
      <c r="J313" s="531">
        <f>SUM(J5:J312)</f>
        <v>678.35977499999865</v>
      </c>
      <c r="K313" s="527"/>
      <c r="L313" s="924" t="s">
        <v>2349</v>
      </c>
      <c r="M313" s="924"/>
      <c r="N313" s="530"/>
      <c r="O313" s="531">
        <f>SUM(O5:O312)</f>
        <v>1165.4555783814576</v>
      </c>
    </row>
    <row r="314" spans="2:15" x14ac:dyDescent="0.3">
      <c r="B314" s="526"/>
      <c r="C314" s="526"/>
      <c r="D314" s="526"/>
      <c r="E314" s="526"/>
      <c r="F314" s="530" t="s">
        <v>2350</v>
      </c>
      <c r="G314" s="533"/>
      <c r="H314" s="533"/>
      <c r="I314" s="533"/>
      <c r="J314" s="531">
        <v>21.78</v>
      </c>
      <c r="K314" s="527"/>
      <c r="L314" s="532" t="s">
        <v>2350</v>
      </c>
      <c r="M314" s="532"/>
      <c r="N314" s="530"/>
      <c r="O314" s="531">
        <v>1137.6555783814576</v>
      </c>
    </row>
    <row r="315" spans="2:15" x14ac:dyDescent="0.3">
      <c r="B315" s="526"/>
      <c r="C315" s="526"/>
      <c r="D315" s="526"/>
      <c r="E315" s="526"/>
      <c r="F315" s="530" t="s">
        <v>2351</v>
      </c>
      <c r="G315" s="533"/>
      <c r="H315" s="533"/>
      <c r="I315" s="533"/>
      <c r="J315" s="534">
        <f>J314/J313</f>
        <v>3.2106856571794878E-2</v>
      </c>
      <c r="K315" s="527"/>
      <c r="L315" s="532" t="s">
        <v>2351</v>
      </c>
      <c r="M315" s="532"/>
      <c r="N315" s="530"/>
      <c r="O315" s="534">
        <f>O314/O313</f>
        <v>0.97614666700672748</v>
      </c>
    </row>
  </sheetData>
  <autoFilter ref="B4:O315" xr:uid="{2D4356D5-98F0-475C-8920-6BB0C0D2C0FF}"/>
  <mergeCells count="1">
    <mergeCell ref="L313:M313"/>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F1275-7AEB-4BD0-B70E-B7A3A8E77396}">
  <dimension ref="B2:I1041"/>
  <sheetViews>
    <sheetView showGridLines="0" zoomScale="70" zoomScaleNormal="70" workbookViewId="0">
      <selection activeCell="A4" sqref="A4"/>
    </sheetView>
  </sheetViews>
  <sheetFormatPr baseColWidth="10" defaultRowHeight="14.4" x14ac:dyDescent="0.3"/>
  <cols>
    <col min="1" max="1" width="5.5546875" customWidth="1"/>
    <col min="2" max="2" width="21.6640625" customWidth="1"/>
    <col min="5" max="5" width="51.6640625" bestFit="1" customWidth="1"/>
    <col min="6" max="6" width="17.21875" bestFit="1" customWidth="1"/>
  </cols>
  <sheetData>
    <row r="2" spans="2:9" x14ac:dyDescent="0.3">
      <c r="B2" s="318" t="s">
        <v>2709</v>
      </c>
    </row>
    <row r="4" spans="2:9" x14ac:dyDescent="0.3">
      <c r="B4" s="562" t="s">
        <v>2366</v>
      </c>
    </row>
    <row r="5" spans="2:9" x14ac:dyDescent="0.3">
      <c r="B5" s="562" t="s">
        <v>2365</v>
      </c>
    </row>
    <row r="7" spans="2:9" ht="24" x14ac:dyDescent="0.3">
      <c r="B7" s="535" t="s">
        <v>5</v>
      </c>
      <c r="C7" s="535" t="s">
        <v>2352</v>
      </c>
      <c r="D7" s="535" t="s">
        <v>2231</v>
      </c>
      <c r="E7" s="535" t="s">
        <v>1890</v>
      </c>
      <c r="F7" s="535" t="s">
        <v>2353</v>
      </c>
      <c r="G7" s="535" t="s">
        <v>2298</v>
      </c>
      <c r="H7" s="535" t="s">
        <v>2232</v>
      </c>
      <c r="I7" s="535" t="s">
        <v>2354</v>
      </c>
    </row>
    <row r="8" spans="2:9" x14ac:dyDescent="0.3">
      <c r="B8" s="567" t="s">
        <v>1804</v>
      </c>
      <c r="C8" s="567" t="s">
        <v>2355</v>
      </c>
      <c r="D8" s="567" t="s">
        <v>2233</v>
      </c>
      <c r="E8" s="567" t="s">
        <v>1904</v>
      </c>
      <c r="F8" s="563">
        <v>62063397</v>
      </c>
      <c r="G8" s="563" t="s">
        <v>2356</v>
      </c>
      <c r="H8" s="567" t="s">
        <v>2259</v>
      </c>
      <c r="I8" s="567" t="s">
        <v>2357</v>
      </c>
    </row>
    <row r="9" spans="2:9" x14ac:dyDescent="0.3">
      <c r="B9" s="567" t="s">
        <v>1804</v>
      </c>
      <c r="C9" s="567" t="s">
        <v>2355</v>
      </c>
      <c r="D9" s="567" t="s">
        <v>2233</v>
      </c>
      <c r="E9" s="567" t="s">
        <v>1895</v>
      </c>
      <c r="F9" s="563">
        <v>112165669</v>
      </c>
      <c r="G9" s="563" t="s">
        <v>2356</v>
      </c>
      <c r="H9" s="567" t="s">
        <v>2259</v>
      </c>
      <c r="I9" s="567" t="s">
        <v>2357</v>
      </c>
    </row>
    <row r="10" spans="2:9" x14ac:dyDescent="0.3">
      <c r="B10" s="567" t="s">
        <v>1804</v>
      </c>
      <c r="C10" s="567" t="s">
        <v>2355</v>
      </c>
      <c r="D10" s="567" t="s">
        <v>2233</v>
      </c>
      <c r="E10" s="567" t="s">
        <v>1895</v>
      </c>
      <c r="F10" s="563">
        <v>119832884</v>
      </c>
      <c r="G10" s="563" t="s">
        <v>2356</v>
      </c>
      <c r="H10" s="567" t="s">
        <v>2259</v>
      </c>
      <c r="I10" s="567" t="s">
        <v>2357</v>
      </c>
    </row>
    <row r="11" spans="2:9" x14ac:dyDescent="0.3">
      <c r="B11" s="567" t="s">
        <v>1804</v>
      </c>
      <c r="C11" s="567" t="s">
        <v>2355</v>
      </c>
      <c r="D11" s="567" t="s">
        <v>2233</v>
      </c>
      <c r="E11" s="567" t="s">
        <v>1895</v>
      </c>
      <c r="F11" s="563">
        <v>81428857</v>
      </c>
      <c r="G11" s="563" t="s">
        <v>2356</v>
      </c>
      <c r="H11" s="567" t="s">
        <v>2259</v>
      </c>
      <c r="I11" s="567" t="s">
        <v>2357</v>
      </c>
    </row>
    <row r="12" spans="2:9" x14ac:dyDescent="0.3">
      <c r="B12" s="567" t="s">
        <v>1804</v>
      </c>
      <c r="C12" s="567" t="s">
        <v>2355</v>
      </c>
      <c r="D12" s="567" t="s">
        <v>2233</v>
      </c>
      <c r="E12" s="567" t="s">
        <v>1904</v>
      </c>
      <c r="F12" s="563">
        <v>36310309</v>
      </c>
      <c r="G12" s="563" t="s">
        <v>2356</v>
      </c>
      <c r="H12" s="567" t="s">
        <v>2259</v>
      </c>
      <c r="I12" s="567" t="s">
        <v>2357</v>
      </c>
    </row>
    <row r="13" spans="2:9" x14ac:dyDescent="0.3">
      <c r="B13" s="567" t="s">
        <v>1804</v>
      </c>
      <c r="C13" s="567" t="s">
        <v>2355</v>
      </c>
      <c r="D13" s="567" t="s">
        <v>2233</v>
      </c>
      <c r="E13" s="567" t="s">
        <v>1895</v>
      </c>
      <c r="F13" s="563">
        <v>262435</v>
      </c>
      <c r="G13" s="563" t="s">
        <v>2356</v>
      </c>
      <c r="H13" s="567" t="s">
        <v>2259</v>
      </c>
      <c r="I13" s="567" t="s">
        <v>2357</v>
      </c>
    </row>
    <row r="14" spans="2:9" x14ac:dyDescent="0.3">
      <c r="B14" s="568" t="s">
        <v>17</v>
      </c>
      <c r="C14" s="567" t="s">
        <v>2355</v>
      </c>
      <c r="D14" s="567" t="s">
        <v>2233</v>
      </c>
      <c r="E14" s="567" t="s">
        <v>1904</v>
      </c>
      <c r="F14" s="563">
        <v>74235670</v>
      </c>
      <c r="G14" s="563" t="s">
        <v>2356</v>
      </c>
      <c r="H14" s="567" t="s">
        <v>2259</v>
      </c>
      <c r="I14" s="567" t="s">
        <v>2357</v>
      </c>
    </row>
    <row r="15" spans="2:9" x14ac:dyDescent="0.3">
      <c r="B15" s="568" t="s">
        <v>17</v>
      </c>
      <c r="C15" s="567" t="s">
        <v>2355</v>
      </c>
      <c r="D15" s="567" t="s">
        <v>2233</v>
      </c>
      <c r="E15" s="567" t="s">
        <v>1895</v>
      </c>
      <c r="F15" s="563">
        <v>20374</v>
      </c>
      <c r="G15" s="563" t="s">
        <v>2356</v>
      </c>
      <c r="H15" s="567" t="s">
        <v>2259</v>
      </c>
      <c r="I15" s="567" t="s">
        <v>2357</v>
      </c>
    </row>
    <row r="16" spans="2:9" x14ac:dyDescent="0.3">
      <c r="B16" s="568" t="s">
        <v>17</v>
      </c>
      <c r="C16" s="567" t="s">
        <v>2355</v>
      </c>
      <c r="D16" s="567" t="s">
        <v>2233</v>
      </c>
      <c r="E16" s="567" t="s">
        <v>1891</v>
      </c>
      <c r="F16" s="563">
        <v>15958520805.082003</v>
      </c>
      <c r="G16" s="563" t="s">
        <v>2356</v>
      </c>
      <c r="H16" s="567" t="s">
        <v>2259</v>
      </c>
      <c r="I16" s="567" t="s">
        <v>2357</v>
      </c>
    </row>
    <row r="17" spans="2:9" x14ac:dyDescent="0.3">
      <c r="B17" s="568" t="s">
        <v>17</v>
      </c>
      <c r="C17" s="567" t="s">
        <v>2355</v>
      </c>
      <c r="D17" s="567" t="s">
        <v>2233</v>
      </c>
      <c r="E17" s="567" t="s">
        <v>1895</v>
      </c>
      <c r="F17" s="563">
        <v>653184801</v>
      </c>
      <c r="G17" s="563" t="s">
        <v>2356</v>
      </c>
      <c r="H17" s="567" t="s">
        <v>2259</v>
      </c>
      <c r="I17" s="567" t="s">
        <v>2357</v>
      </c>
    </row>
    <row r="18" spans="2:9" x14ac:dyDescent="0.3">
      <c r="B18" s="568" t="s">
        <v>17</v>
      </c>
      <c r="C18" s="567" t="s">
        <v>2355</v>
      </c>
      <c r="D18" s="567" t="s">
        <v>2233</v>
      </c>
      <c r="E18" s="567" t="s">
        <v>1895</v>
      </c>
      <c r="F18" s="563">
        <v>34602</v>
      </c>
      <c r="G18" s="563" t="s">
        <v>2356</v>
      </c>
      <c r="H18" s="567" t="s">
        <v>2259</v>
      </c>
      <c r="I18" s="567" t="s">
        <v>2357</v>
      </c>
    </row>
    <row r="19" spans="2:9" x14ac:dyDescent="0.3">
      <c r="B19" s="568" t="s">
        <v>17</v>
      </c>
      <c r="C19" s="567" t="s">
        <v>2355</v>
      </c>
      <c r="D19" s="567" t="s">
        <v>2233</v>
      </c>
      <c r="E19" s="567" t="s">
        <v>1895</v>
      </c>
      <c r="F19" s="563">
        <v>9708</v>
      </c>
      <c r="G19" s="563" t="s">
        <v>2356</v>
      </c>
      <c r="H19" s="567" t="s">
        <v>2259</v>
      </c>
      <c r="I19" s="567" t="s">
        <v>2357</v>
      </c>
    </row>
    <row r="20" spans="2:9" x14ac:dyDescent="0.3">
      <c r="B20" s="568" t="s">
        <v>17</v>
      </c>
      <c r="C20" s="567" t="s">
        <v>2355</v>
      </c>
      <c r="D20" s="567" t="s">
        <v>2233</v>
      </c>
      <c r="E20" s="567" t="s">
        <v>1899</v>
      </c>
      <c r="F20" s="563">
        <v>195927453</v>
      </c>
      <c r="G20" s="563" t="s">
        <v>2356</v>
      </c>
      <c r="H20" s="567" t="s">
        <v>2259</v>
      </c>
      <c r="I20" s="567" t="s">
        <v>2357</v>
      </c>
    </row>
    <row r="21" spans="2:9" x14ac:dyDescent="0.3">
      <c r="B21" s="568" t="s">
        <v>17</v>
      </c>
      <c r="C21" s="567" t="s">
        <v>2355</v>
      </c>
      <c r="D21" s="567" t="s">
        <v>2233</v>
      </c>
      <c r="E21" s="567" t="s">
        <v>1908</v>
      </c>
      <c r="F21" s="563">
        <v>11502287</v>
      </c>
      <c r="G21" s="563" t="s">
        <v>2356</v>
      </c>
      <c r="H21" s="567" t="s">
        <v>2259</v>
      </c>
      <c r="I21" s="567" t="s">
        <v>2357</v>
      </c>
    </row>
    <row r="22" spans="2:9" x14ac:dyDescent="0.3">
      <c r="B22" s="567" t="s">
        <v>24</v>
      </c>
      <c r="C22" s="567" t="s">
        <v>2355</v>
      </c>
      <c r="D22" s="567" t="s">
        <v>2233</v>
      </c>
      <c r="E22" s="567" t="s">
        <v>1904</v>
      </c>
      <c r="F22" s="563">
        <v>71205700</v>
      </c>
      <c r="G22" s="563" t="s">
        <v>2356</v>
      </c>
      <c r="H22" s="567" t="s">
        <v>2259</v>
      </c>
      <c r="I22" s="567" t="s">
        <v>2357</v>
      </c>
    </row>
    <row r="23" spans="2:9" x14ac:dyDescent="0.3">
      <c r="B23" s="567" t="s">
        <v>24</v>
      </c>
      <c r="C23" s="567" t="s">
        <v>2355</v>
      </c>
      <c r="D23" s="567" t="s">
        <v>2233</v>
      </c>
      <c r="E23" s="567" t="s">
        <v>1895</v>
      </c>
      <c r="F23" s="563">
        <v>70549233</v>
      </c>
      <c r="G23" s="563" t="s">
        <v>2356</v>
      </c>
      <c r="H23" s="567" t="s">
        <v>2259</v>
      </c>
      <c r="I23" s="567" t="s">
        <v>2357</v>
      </c>
    </row>
    <row r="24" spans="2:9" x14ac:dyDescent="0.3">
      <c r="B24" s="567" t="s">
        <v>24</v>
      </c>
      <c r="C24" s="567" t="s">
        <v>2355</v>
      </c>
      <c r="D24" s="567" t="s">
        <v>2233</v>
      </c>
      <c r="E24" s="567" t="s">
        <v>1895</v>
      </c>
      <c r="F24" s="563">
        <v>114060948</v>
      </c>
      <c r="G24" s="563" t="s">
        <v>2356</v>
      </c>
      <c r="H24" s="567" t="s">
        <v>2259</v>
      </c>
      <c r="I24" s="567" t="s">
        <v>2357</v>
      </c>
    </row>
    <row r="25" spans="2:9" x14ac:dyDescent="0.3">
      <c r="B25" s="567" t="s">
        <v>24</v>
      </c>
      <c r="C25" s="567" t="s">
        <v>2355</v>
      </c>
      <c r="D25" s="567" t="s">
        <v>2233</v>
      </c>
      <c r="E25" s="567" t="s">
        <v>1894</v>
      </c>
      <c r="F25" s="563">
        <v>18427150000</v>
      </c>
      <c r="G25" s="563" t="s">
        <v>2356</v>
      </c>
      <c r="H25" s="567" t="s">
        <v>2259</v>
      </c>
      <c r="I25" s="567" t="s">
        <v>2357</v>
      </c>
    </row>
    <row r="26" spans="2:9" x14ac:dyDescent="0.3">
      <c r="B26" s="567" t="s">
        <v>24</v>
      </c>
      <c r="C26" s="567" t="s">
        <v>2355</v>
      </c>
      <c r="D26" s="567" t="s">
        <v>2233</v>
      </c>
      <c r="E26" s="567" t="s">
        <v>1904</v>
      </c>
      <c r="F26" s="563">
        <v>141960361</v>
      </c>
      <c r="G26" s="563" t="s">
        <v>2356</v>
      </c>
      <c r="H26" s="567" t="s">
        <v>2259</v>
      </c>
      <c r="I26" s="567" t="s">
        <v>2357</v>
      </c>
    </row>
    <row r="27" spans="2:9" x14ac:dyDescent="0.3">
      <c r="B27" s="567" t="s">
        <v>24</v>
      </c>
      <c r="C27" s="567" t="s">
        <v>2355</v>
      </c>
      <c r="D27" s="567" t="s">
        <v>2233</v>
      </c>
      <c r="E27" s="567" t="s">
        <v>1895</v>
      </c>
      <c r="F27" s="563">
        <v>2254469</v>
      </c>
      <c r="G27" s="563" t="s">
        <v>2356</v>
      </c>
      <c r="H27" s="567" t="s">
        <v>2259</v>
      </c>
      <c r="I27" s="567" t="s">
        <v>2357</v>
      </c>
    </row>
    <row r="28" spans="2:9" x14ac:dyDescent="0.3">
      <c r="B28" s="567" t="s">
        <v>24</v>
      </c>
      <c r="C28" s="567" t="s">
        <v>2355</v>
      </c>
      <c r="D28" s="567" t="s">
        <v>2233</v>
      </c>
      <c r="E28" s="567" t="s">
        <v>1895</v>
      </c>
      <c r="F28" s="563">
        <v>3361741</v>
      </c>
      <c r="G28" s="563" t="s">
        <v>2356</v>
      </c>
      <c r="H28" s="567" t="s">
        <v>2259</v>
      </c>
      <c r="I28" s="567" t="s">
        <v>2357</v>
      </c>
    </row>
    <row r="29" spans="2:9" x14ac:dyDescent="0.3">
      <c r="B29" s="567" t="s">
        <v>24</v>
      </c>
      <c r="C29" s="567" t="s">
        <v>2355</v>
      </c>
      <c r="D29" s="567" t="s">
        <v>2233</v>
      </c>
      <c r="E29" s="567" t="s">
        <v>1895</v>
      </c>
      <c r="F29" s="563">
        <v>5143461</v>
      </c>
      <c r="G29" s="563" t="s">
        <v>2356</v>
      </c>
      <c r="H29" s="567" t="s">
        <v>2259</v>
      </c>
      <c r="I29" s="567" t="s">
        <v>2357</v>
      </c>
    </row>
    <row r="30" spans="2:9" x14ac:dyDescent="0.3">
      <c r="B30" s="567" t="s">
        <v>24</v>
      </c>
      <c r="C30" s="567" t="s">
        <v>2355</v>
      </c>
      <c r="D30" s="567" t="s">
        <v>2233</v>
      </c>
      <c r="E30" s="567" t="s">
        <v>1904</v>
      </c>
      <c r="F30" s="563">
        <v>32109755</v>
      </c>
      <c r="G30" s="563" t="s">
        <v>2356</v>
      </c>
      <c r="H30" s="567" t="s">
        <v>2259</v>
      </c>
      <c r="I30" s="567" t="s">
        <v>2357</v>
      </c>
    </row>
    <row r="31" spans="2:9" x14ac:dyDescent="0.3">
      <c r="B31" s="567" t="s">
        <v>24</v>
      </c>
      <c r="C31" s="567" t="s">
        <v>2355</v>
      </c>
      <c r="D31" s="567" t="s">
        <v>2233</v>
      </c>
      <c r="E31" s="567" t="s">
        <v>1904</v>
      </c>
      <c r="F31" s="563">
        <v>34721142</v>
      </c>
      <c r="G31" s="563" t="s">
        <v>2356</v>
      </c>
      <c r="H31" s="567" t="s">
        <v>2259</v>
      </c>
      <c r="I31" s="567" t="s">
        <v>2357</v>
      </c>
    </row>
    <row r="32" spans="2:9" x14ac:dyDescent="0.3">
      <c r="B32" s="567" t="s">
        <v>24</v>
      </c>
      <c r="C32" s="567" t="s">
        <v>2355</v>
      </c>
      <c r="D32" s="567" t="s">
        <v>2233</v>
      </c>
      <c r="E32" s="567" t="s">
        <v>1895</v>
      </c>
      <c r="F32" s="563">
        <v>28210106</v>
      </c>
      <c r="G32" s="563" t="s">
        <v>2356</v>
      </c>
      <c r="H32" s="567" t="s">
        <v>2259</v>
      </c>
      <c r="I32" s="567" t="s">
        <v>2357</v>
      </c>
    </row>
    <row r="33" spans="2:9" x14ac:dyDescent="0.3">
      <c r="B33" s="567" t="s">
        <v>24</v>
      </c>
      <c r="C33" s="567" t="s">
        <v>2355</v>
      </c>
      <c r="D33" s="567" t="s">
        <v>2233</v>
      </c>
      <c r="E33" s="567" t="s">
        <v>1895</v>
      </c>
      <c r="F33" s="563">
        <v>1629784</v>
      </c>
      <c r="G33" s="563" t="s">
        <v>2356</v>
      </c>
      <c r="H33" s="567" t="s">
        <v>2259</v>
      </c>
      <c r="I33" s="567" t="s">
        <v>2357</v>
      </c>
    </row>
    <row r="34" spans="2:9" x14ac:dyDescent="0.3">
      <c r="B34" s="567" t="s">
        <v>24</v>
      </c>
      <c r="C34" s="567" t="s">
        <v>2355</v>
      </c>
      <c r="D34" s="567" t="s">
        <v>2233</v>
      </c>
      <c r="E34" s="567" t="s">
        <v>1895</v>
      </c>
      <c r="F34" s="563">
        <v>2184931</v>
      </c>
      <c r="G34" s="563" t="s">
        <v>2356</v>
      </c>
      <c r="H34" s="567" t="s">
        <v>2259</v>
      </c>
      <c r="I34" s="567" t="s">
        <v>2357</v>
      </c>
    </row>
    <row r="35" spans="2:9" x14ac:dyDescent="0.3">
      <c r="B35" s="567" t="s">
        <v>24</v>
      </c>
      <c r="C35" s="567" t="s">
        <v>2355</v>
      </c>
      <c r="D35" s="567" t="s">
        <v>2233</v>
      </c>
      <c r="E35" s="567" t="s">
        <v>1895</v>
      </c>
      <c r="F35" s="563">
        <v>23334659</v>
      </c>
      <c r="G35" s="563" t="s">
        <v>2356</v>
      </c>
      <c r="H35" s="567" t="s">
        <v>2259</v>
      </c>
      <c r="I35" s="567" t="s">
        <v>2357</v>
      </c>
    </row>
    <row r="36" spans="2:9" x14ac:dyDescent="0.3">
      <c r="B36" s="567" t="s">
        <v>24</v>
      </c>
      <c r="C36" s="567" t="s">
        <v>2355</v>
      </c>
      <c r="D36" s="567" t="s">
        <v>2233</v>
      </c>
      <c r="E36" s="567" t="s">
        <v>1895</v>
      </c>
      <c r="F36" s="563">
        <v>40200890</v>
      </c>
      <c r="G36" s="563" t="s">
        <v>2356</v>
      </c>
      <c r="H36" s="567" t="s">
        <v>2259</v>
      </c>
      <c r="I36" s="567" t="s">
        <v>2357</v>
      </c>
    </row>
    <row r="37" spans="2:9" x14ac:dyDescent="0.3">
      <c r="B37" s="568" t="s">
        <v>24</v>
      </c>
      <c r="C37" s="567" t="s">
        <v>2355</v>
      </c>
      <c r="D37" s="567" t="s">
        <v>2233</v>
      </c>
      <c r="E37" s="567" t="s">
        <v>1895</v>
      </c>
      <c r="F37" s="563">
        <v>20891725</v>
      </c>
      <c r="G37" s="563" t="s">
        <v>2356</v>
      </c>
      <c r="H37" s="567" t="s">
        <v>2259</v>
      </c>
      <c r="I37" s="567" t="s">
        <v>2357</v>
      </c>
    </row>
    <row r="38" spans="2:9" x14ac:dyDescent="0.3">
      <c r="B38" s="568" t="s">
        <v>1803</v>
      </c>
      <c r="C38" s="567" t="s">
        <v>2358</v>
      </c>
      <c r="D38" s="567" t="s">
        <v>2233</v>
      </c>
      <c r="E38" s="567" t="s">
        <v>1891</v>
      </c>
      <c r="F38" s="563">
        <v>1767391036</v>
      </c>
      <c r="G38" s="563" t="s">
        <v>2356</v>
      </c>
      <c r="H38" s="567" t="s">
        <v>2259</v>
      </c>
      <c r="I38" s="567" t="s">
        <v>2357</v>
      </c>
    </row>
    <row r="39" spans="2:9" x14ac:dyDescent="0.3">
      <c r="B39" s="568" t="s">
        <v>1803</v>
      </c>
      <c r="C39" s="567" t="s">
        <v>2358</v>
      </c>
      <c r="D39" s="567" t="s">
        <v>2233</v>
      </c>
      <c r="E39" s="567" t="s">
        <v>1891</v>
      </c>
      <c r="F39" s="563">
        <v>1920448359</v>
      </c>
      <c r="G39" s="563" t="s">
        <v>2356</v>
      </c>
      <c r="H39" s="567" t="s">
        <v>2259</v>
      </c>
      <c r="I39" s="567" t="s">
        <v>2357</v>
      </c>
    </row>
    <row r="40" spans="2:9" x14ac:dyDescent="0.3">
      <c r="B40" s="568" t="s">
        <v>1803</v>
      </c>
      <c r="C40" s="567" t="s">
        <v>2358</v>
      </c>
      <c r="D40" s="567" t="s">
        <v>2233</v>
      </c>
      <c r="E40" s="567" t="s">
        <v>1891</v>
      </c>
      <c r="F40" s="563">
        <v>1000291000</v>
      </c>
      <c r="G40" s="563" t="s">
        <v>2356</v>
      </c>
      <c r="H40" s="567" t="s">
        <v>2259</v>
      </c>
      <c r="I40" s="567" t="s">
        <v>2357</v>
      </c>
    </row>
    <row r="41" spans="2:9" x14ac:dyDescent="0.3">
      <c r="B41" s="567" t="s">
        <v>1803</v>
      </c>
      <c r="C41" s="567" t="s">
        <v>2358</v>
      </c>
      <c r="D41" s="567" t="s">
        <v>2233</v>
      </c>
      <c r="E41" s="567" t="s">
        <v>1891</v>
      </c>
      <c r="F41" s="563">
        <v>1000720008</v>
      </c>
      <c r="G41" s="563" t="s">
        <v>2356</v>
      </c>
      <c r="H41" s="567" t="s">
        <v>2259</v>
      </c>
      <c r="I41" s="567" t="s">
        <v>2357</v>
      </c>
    </row>
    <row r="42" spans="2:9" x14ac:dyDescent="0.3">
      <c r="B42" s="567" t="s">
        <v>20</v>
      </c>
      <c r="C42" s="567" t="s">
        <v>2355</v>
      </c>
      <c r="D42" s="567" t="s">
        <v>2233</v>
      </c>
      <c r="E42" s="567" t="s">
        <v>1904</v>
      </c>
      <c r="F42" s="563">
        <v>584185307</v>
      </c>
      <c r="G42" s="563" t="s">
        <v>2356</v>
      </c>
      <c r="H42" s="567" t="s">
        <v>2259</v>
      </c>
      <c r="I42" s="567" t="s">
        <v>2357</v>
      </c>
    </row>
    <row r="43" spans="2:9" x14ac:dyDescent="0.3">
      <c r="B43" s="567" t="s">
        <v>20</v>
      </c>
      <c r="C43" s="567" t="s">
        <v>2355</v>
      </c>
      <c r="D43" s="567" t="s">
        <v>2233</v>
      </c>
      <c r="E43" s="567" t="s">
        <v>1905</v>
      </c>
      <c r="F43" s="563">
        <v>3481821065</v>
      </c>
      <c r="G43" s="563" t="s">
        <v>2356</v>
      </c>
      <c r="H43" s="567" t="s">
        <v>2363</v>
      </c>
      <c r="I43" s="567" t="s">
        <v>2363</v>
      </c>
    </row>
    <row r="44" spans="2:9" x14ac:dyDescent="0.3">
      <c r="B44" s="567" t="s">
        <v>20</v>
      </c>
      <c r="C44" s="567" t="s">
        <v>2355</v>
      </c>
      <c r="D44" s="567" t="s">
        <v>2233</v>
      </c>
      <c r="E44" s="567" t="s">
        <v>1895</v>
      </c>
      <c r="F44" s="563">
        <v>402020565</v>
      </c>
      <c r="G44" s="563" t="s">
        <v>2356</v>
      </c>
      <c r="H44" s="567" t="s">
        <v>2259</v>
      </c>
      <c r="I44" s="567" t="s">
        <v>2357</v>
      </c>
    </row>
    <row r="45" spans="2:9" x14ac:dyDescent="0.3">
      <c r="B45" s="567" t="s">
        <v>20</v>
      </c>
      <c r="C45" s="567" t="s">
        <v>2355</v>
      </c>
      <c r="D45" s="567" t="s">
        <v>2233</v>
      </c>
      <c r="E45" s="567" t="s">
        <v>1908</v>
      </c>
      <c r="F45" s="563">
        <v>3712024</v>
      </c>
      <c r="G45" s="563" t="s">
        <v>2356</v>
      </c>
      <c r="H45" s="567" t="s">
        <v>2259</v>
      </c>
      <c r="I45" s="567" t="s">
        <v>2357</v>
      </c>
    </row>
    <row r="46" spans="2:9" x14ac:dyDescent="0.3">
      <c r="B46" s="567" t="s">
        <v>20</v>
      </c>
      <c r="C46" s="567" t="s">
        <v>2355</v>
      </c>
      <c r="D46" s="567" t="s">
        <v>2233</v>
      </c>
      <c r="E46" s="567" t="s">
        <v>1891</v>
      </c>
      <c r="F46" s="563">
        <v>3622908037.8399997</v>
      </c>
      <c r="G46" s="563" t="s">
        <v>2356</v>
      </c>
      <c r="H46" s="567" t="s">
        <v>2259</v>
      </c>
      <c r="I46" s="567" t="s">
        <v>2357</v>
      </c>
    </row>
    <row r="47" spans="2:9" x14ac:dyDescent="0.3">
      <c r="B47" s="567" t="s">
        <v>1801</v>
      </c>
      <c r="C47" s="567" t="s">
        <v>2355</v>
      </c>
      <c r="D47" s="567" t="s">
        <v>2233</v>
      </c>
      <c r="E47" s="567" t="s">
        <v>1891</v>
      </c>
      <c r="F47" s="563">
        <v>15889777632</v>
      </c>
      <c r="G47" s="563" t="s">
        <v>2356</v>
      </c>
      <c r="H47" s="567" t="s">
        <v>2259</v>
      </c>
      <c r="I47" s="567" t="s">
        <v>2357</v>
      </c>
    </row>
    <row r="48" spans="2:9" x14ac:dyDescent="0.3">
      <c r="B48" s="567" t="s">
        <v>1801</v>
      </c>
      <c r="C48" s="567" t="s">
        <v>2355</v>
      </c>
      <c r="D48" s="567" t="s">
        <v>2233</v>
      </c>
      <c r="E48" s="567" t="s">
        <v>1891</v>
      </c>
      <c r="F48" s="563">
        <v>8752843837</v>
      </c>
      <c r="G48" s="563" t="s">
        <v>2356</v>
      </c>
      <c r="H48" s="567" t="s">
        <v>2259</v>
      </c>
      <c r="I48" s="567" t="s">
        <v>2357</v>
      </c>
    </row>
    <row r="49" spans="2:9" x14ac:dyDescent="0.3">
      <c r="B49" s="567" t="s">
        <v>34</v>
      </c>
      <c r="C49" s="567" t="s">
        <v>2355</v>
      </c>
      <c r="D49" s="567" t="s">
        <v>2233</v>
      </c>
      <c r="E49" s="567" t="s">
        <v>1904</v>
      </c>
      <c r="F49" s="563">
        <v>4613888</v>
      </c>
      <c r="G49" s="563" t="s">
        <v>2356</v>
      </c>
      <c r="H49" s="567" t="s">
        <v>2259</v>
      </c>
      <c r="I49" s="567" t="s">
        <v>2357</v>
      </c>
    </row>
    <row r="50" spans="2:9" x14ac:dyDescent="0.3">
      <c r="B50" s="567" t="s">
        <v>30</v>
      </c>
      <c r="C50" s="567" t="s">
        <v>2355</v>
      </c>
      <c r="D50" s="567" t="s">
        <v>2233</v>
      </c>
      <c r="E50" s="567" t="s">
        <v>1895</v>
      </c>
      <c r="F50" s="563">
        <v>354250</v>
      </c>
      <c r="G50" s="563" t="s">
        <v>2356</v>
      </c>
      <c r="H50" s="567" t="s">
        <v>2259</v>
      </c>
      <c r="I50" s="567" t="s">
        <v>2357</v>
      </c>
    </row>
    <row r="51" spans="2:9" x14ac:dyDescent="0.3">
      <c r="B51" s="567" t="s">
        <v>30</v>
      </c>
      <c r="C51" s="567" t="s">
        <v>2355</v>
      </c>
      <c r="D51" s="567" t="s">
        <v>2233</v>
      </c>
      <c r="E51" s="567" t="s">
        <v>1908</v>
      </c>
      <c r="F51" s="563">
        <v>5311933</v>
      </c>
      <c r="G51" s="563" t="s">
        <v>2356</v>
      </c>
      <c r="H51" s="567" t="s">
        <v>2259</v>
      </c>
      <c r="I51" s="567" t="s">
        <v>2357</v>
      </c>
    </row>
    <row r="52" spans="2:9" x14ac:dyDescent="0.3">
      <c r="B52" s="567" t="s">
        <v>30</v>
      </c>
      <c r="C52" s="567" t="s">
        <v>2355</v>
      </c>
      <c r="D52" s="567" t="s">
        <v>2233</v>
      </c>
      <c r="E52" s="567" t="s">
        <v>1895</v>
      </c>
      <c r="F52" s="563">
        <v>347974772</v>
      </c>
      <c r="G52" s="563" t="s">
        <v>2356</v>
      </c>
      <c r="H52" s="567" t="s">
        <v>2259</v>
      </c>
      <c r="I52" s="567" t="s">
        <v>2357</v>
      </c>
    </row>
    <row r="53" spans="2:9" x14ac:dyDescent="0.3">
      <c r="B53" s="567" t="s">
        <v>24</v>
      </c>
      <c r="C53" s="567" t="s">
        <v>2355</v>
      </c>
      <c r="D53" s="567" t="s">
        <v>2233</v>
      </c>
      <c r="E53" s="567" t="s">
        <v>1895</v>
      </c>
      <c r="F53" s="563">
        <v>71975074</v>
      </c>
      <c r="G53" s="563" t="s">
        <v>2356</v>
      </c>
      <c r="H53" s="567" t="s">
        <v>2259</v>
      </c>
      <c r="I53" s="567" t="s">
        <v>2357</v>
      </c>
    </row>
    <row r="54" spans="2:9" x14ac:dyDescent="0.3">
      <c r="B54" s="567" t="s">
        <v>24</v>
      </c>
      <c r="C54" s="567" t="s">
        <v>2355</v>
      </c>
      <c r="D54" s="567" t="s">
        <v>2233</v>
      </c>
      <c r="E54" s="567" t="s">
        <v>1895</v>
      </c>
      <c r="F54" s="563">
        <v>178501311</v>
      </c>
      <c r="G54" s="563" t="s">
        <v>2356</v>
      </c>
      <c r="H54" s="567" t="s">
        <v>2259</v>
      </c>
      <c r="I54" s="567" t="s">
        <v>2357</v>
      </c>
    </row>
    <row r="55" spans="2:9" x14ac:dyDescent="0.3">
      <c r="B55" s="567" t="s">
        <v>24</v>
      </c>
      <c r="C55" s="567" t="s">
        <v>2355</v>
      </c>
      <c r="D55" s="567" t="s">
        <v>2233</v>
      </c>
      <c r="E55" s="567" t="s">
        <v>1908</v>
      </c>
      <c r="F55" s="563">
        <v>3293713</v>
      </c>
      <c r="G55" s="563" t="s">
        <v>2356</v>
      </c>
      <c r="H55" s="567" t="s">
        <v>2259</v>
      </c>
      <c r="I55" s="567" t="s">
        <v>2357</v>
      </c>
    </row>
    <row r="56" spans="2:9" x14ac:dyDescent="0.3">
      <c r="B56" s="567" t="s">
        <v>24</v>
      </c>
      <c r="C56" s="567" t="s">
        <v>2355</v>
      </c>
      <c r="D56" s="567" t="s">
        <v>2233</v>
      </c>
      <c r="E56" s="567" t="s">
        <v>1908</v>
      </c>
      <c r="F56" s="563">
        <v>3413071</v>
      </c>
      <c r="G56" s="563" t="s">
        <v>2356</v>
      </c>
      <c r="H56" s="567" t="s">
        <v>2259</v>
      </c>
      <c r="I56" s="567" t="s">
        <v>2357</v>
      </c>
    </row>
    <row r="57" spans="2:9" x14ac:dyDescent="0.3">
      <c r="B57" s="567" t="s">
        <v>1804</v>
      </c>
      <c r="C57" s="567" t="s">
        <v>2355</v>
      </c>
      <c r="D57" s="567" t="s">
        <v>2233</v>
      </c>
      <c r="E57" s="567" t="s">
        <v>1895</v>
      </c>
      <c r="F57" s="563">
        <v>87569858</v>
      </c>
      <c r="G57" s="563" t="s">
        <v>2356</v>
      </c>
      <c r="H57" s="567" t="s">
        <v>2259</v>
      </c>
      <c r="I57" s="567" t="s">
        <v>2357</v>
      </c>
    </row>
    <row r="58" spans="2:9" x14ac:dyDescent="0.3">
      <c r="B58" s="567" t="s">
        <v>1804</v>
      </c>
      <c r="C58" s="567" t="s">
        <v>2355</v>
      </c>
      <c r="D58" s="567" t="s">
        <v>2233</v>
      </c>
      <c r="E58" s="567" t="s">
        <v>1895</v>
      </c>
      <c r="F58" s="563">
        <v>111374810</v>
      </c>
      <c r="G58" s="563" t="s">
        <v>2356</v>
      </c>
      <c r="H58" s="567" t="s">
        <v>2259</v>
      </c>
      <c r="I58" s="567" t="s">
        <v>2357</v>
      </c>
    </row>
    <row r="59" spans="2:9" x14ac:dyDescent="0.3">
      <c r="B59" s="567" t="s">
        <v>1804</v>
      </c>
      <c r="C59" s="567" t="s">
        <v>2355</v>
      </c>
      <c r="D59" s="567" t="s">
        <v>2233</v>
      </c>
      <c r="E59" s="567" t="s">
        <v>1895</v>
      </c>
      <c r="F59" s="563">
        <v>129859152</v>
      </c>
      <c r="G59" s="563" t="s">
        <v>2356</v>
      </c>
      <c r="H59" s="567" t="s">
        <v>2259</v>
      </c>
      <c r="I59" s="567" t="s">
        <v>2357</v>
      </c>
    </row>
    <row r="60" spans="2:9" x14ac:dyDescent="0.3">
      <c r="B60" s="567" t="s">
        <v>1804</v>
      </c>
      <c r="C60" s="567" t="s">
        <v>2355</v>
      </c>
      <c r="D60" s="567" t="s">
        <v>2233</v>
      </c>
      <c r="E60" s="567" t="s">
        <v>1895</v>
      </c>
      <c r="F60" s="563">
        <v>26309579</v>
      </c>
      <c r="G60" s="563" t="s">
        <v>2356</v>
      </c>
      <c r="H60" s="567" t="s">
        <v>2259</v>
      </c>
      <c r="I60" s="567" t="s">
        <v>2357</v>
      </c>
    </row>
    <row r="61" spans="2:9" x14ac:dyDescent="0.3">
      <c r="B61" s="567" t="s">
        <v>1804</v>
      </c>
      <c r="C61" s="567" t="s">
        <v>2355</v>
      </c>
      <c r="D61" s="567" t="s">
        <v>2233</v>
      </c>
      <c r="E61" s="567" t="s">
        <v>1908</v>
      </c>
      <c r="F61" s="563">
        <v>5006696</v>
      </c>
      <c r="G61" s="563" t="s">
        <v>2356</v>
      </c>
      <c r="H61" s="567" t="s">
        <v>2259</v>
      </c>
      <c r="I61" s="567" t="s">
        <v>2357</v>
      </c>
    </row>
    <row r="62" spans="2:9" x14ac:dyDescent="0.3">
      <c r="B62" s="567" t="s">
        <v>1804</v>
      </c>
      <c r="C62" s="567" t="s">
        <v>2355</v>
      </c>
      <c r="D62" s="567" t="s">
        <v>2233</v>
      </c>
      <c r="E62" s="567" t="s">
        <v>1908</v>
      </c>
      <c r="F62" s="563">
        <v>8478753</v>
      </c>
      <c r="G62" s="563" t="s">
        <v>2356</v>
      </c>
      <c r="H62" s="567" t="s">
        <v>2259</v>
      </c>
      <c r="I62" s="567" t="s">
        <v>2357</v>
      </c>
    </row>
    <row r="63" spans="2:9" x14ac:dyDescent="0.3">
      <c r="B63" s="567" t="s">
        <v>1804</v>
      </c>
      <c r="C63" s="567" t="s">
        <v>2355</v>
      </c>
      <c r="D63" s="567" t="s">
        <v>2233</v>
      </c>
      <c r="E63" s="567" t="s">
        <v>1908</v>
      </c>
      <c r="F63" s="563">
        <v>46038246</v>
      </c>
      <c r="G63" s="563" t="s">
        <v>2356</v>
      </c>
      <c r="H63" s="567" t="s">
        <v>2259</v>
      </c>
      <c r="I63" s="567" t="s">
        <v>2357</v>
      </c>
    </row>
    <row r="64" spans="2:9" x14ac:dyDescent="0.3">
      <c r="B64" s="567" t="s">
        <v>1804</v>
      </c>
      <c r="C64" s="567" t="s">
        <v>2355</v>
      </c>
      <c r="D64" s="567" t="s">
        <v>2233</v>
      </c>
      <c r="E64" s="567" t="s">
        <v>1908</v>
      </c>
      <c r="F64" s="563">
        <v>401561</v>
      </c>
      <c r="G64" s="563" t="s">
        <v>2356</v>
      </c>
      <c r="H64" s="567" t="s">
        <v>2259</v>
      </c>
      <c r="I64" s="567" t="s">
        <v>2357</v>
      </c>
    </row>
    <row r="65" spans="2:9" x14ac:dyDescent="0.3">
      <c r="B65" s="567" t="s">
        <v>1804</v>
      </c>
      <c r="C65" s="567" t="s">
        <v>2355</v>
      </c>
      <c r="D65" s="567" t="s">
        <v>2233</v>
      </c>
      <c r="E65" s="567" t="s">
        <v>1908</v>
      </c>
      <c r="F65" s="563">
        <v>3162640</v>
      </c>
      <c r="G65" s="563" t="s">
        <v>2356</v>
      </c>
      <c r="H65" s="567" t="s">
        <v>2259</v>
      </c>
      <c r="I65" s="567" t="s">
        <v>2357</v>
      </c>
    </row>
    <row r="66" spans="2:9" x14ac:dyDescent="0.3">
      <c r="B66" s="567" t="s">
        <v>1804</v>
      </c>
      <c r="C66" s="567" t="s">
        <v>2355</v>
      </c>
      <c r="D66" s="567" t="s">
        <v>2233</v>
      </c>
      <c r="E66" s="567" t="s">
        <v>1895</v>
      </c>
      <c r="F66" s="563">
        <v>44073641</v>
      </c>
      <c r="G66" s="563" t="s">
        <v>2356</v>
      </c>
      <c r="H66" s="567" t="s">
        <v>2259</v>
      </c>
      <c r="I66" s="567" t="s">
        <v>2357</v>
      </c>
    </row>
    <row r="67" spans="2:9" x14ac:dyDescent="0.3">
      <c r="B67" s="567" t="s">
        <v>20</v>
      </c>
      <c r="C67" s="567" t="s">
        <v>2355</v>
      </c>
      <c r="D67" s="567" t="s">
        <v>2233</v>
      </c>
      <c r="E67" s="567" t="s">
        <v>1899</v>
      </c>
      <c r="F67" s="563">
        <v>275631298</v>
      </c>
      <c r="G67" s="563" t="s">
        <v>2356</v>
      </c>
      <c r="H67" s="567" t="s">
        <v>2259</v>
      </c>
      <c r="I67" s="567" t="s">
        <v>2357</v>
      </c>
    </row>
    <row r="68" spans="2:9" x14ac:dyDescent="0.3">
      <c r="B68" s="567" t="s">
        <v>20</v>
      </c>
      <c r="C68" s="567" t="s">
        <v>2355</v>
      </c>
      <c r="D68" s="567" t="s">
        <v>2233</v>
      </c>
      <c r="E68" s="567" t="s">
        <v>1908</v>
      </c>
      <c r="F68" s="563">
        <v>5570102</v>
      </c>
      <c r="G68" s="563" t="s">
        <v>2356</v>
      </c>
      <c r="H68" s="567" t="s">
        <v>2259</v>
      </c>
      <c r="I68" s="567" t="s">
        <v>2357</v>
      </c>
    </row>
    <row r="69" spans="2:9" x14ac:dyDescent="0.3">
      <c r="B69" s="567" t="s">
        <v>20</v>
      </c>
      <c r="C69" s="567" t="s">
        <v>2355</v>
      </c>
      <c r="D69" s="567" t="s">
        <v>2233</v>
      </c>
      <c r="E69" s="567" t="s">
        <v>1895</v>
      </c>
      <c r="F69" s="563">
        <v>447549420</v>
      </c>
      <c r="G69" s="563" t="s">
        <v>2356</v>
      </c>
      <c r="H69" s="567" t="s">
        <v>2259</v>
      </c>
      <c r="I69" s="567" t="s">
        <v>2357</v>
      </c>
    </row>
    <row r="70" spans="2:9" x14ac:dyDescent="0.3">
      <c r="B70" s="567" t="s">
        <v>34</v>
      </c>
      <c r="C70" s="567" t="s">
        <v>2355</v>
      </c>
      <c r="D70" s="567" t="s">
        <v>2233</v>
      </c>
      <c r="E70" s="567" t="s">
        <v>1895</v>
      </c>
      <c r="F70" s="563">
        <v>4243457</v>
      </c>
      <c r="G70" s="563" t="s">
        <v>2356</v>
      </c>
      <c r="H70" s="567" t="s">
        <v>2259</v>
      </c>
      <c r="I70" s="567" t="s">
        <v>2357</v>
      </c>
    </row>
    <row r="71" spans="2:9" x14ac:dyDescent="0.3">
      <c r="B71" s="567" t="s">
        <v>34</v>
      </c>
      <c r="C71" s="567" t="s">
        <v>2355</v>
      </c>
      <c r="D71" s="567" t="s">
        <v>2233</v>
      </c>
      <c r="E71" s="567" t="s">
        <v>1895</v>
      </c>
      <c r="F71" s="563">
        <v>6076524</v>
      </c>
      <c r="G71" s="563" t="s">
        <v>2356</v>
      </c>
      <c r="H71" s="567" t="s">
        <v>2259</v>
      </c>
      <c r="I71" s="567" t="s">
        <v>2357</v>
      </c>
    </row>
    <row r="72" spans="2:9" x14ac:dyDescent="0.3">
      <c r="B72" s="567" t="s">
        <v>30</v>
      </c>
      <c r="C72" s="567" t="s">
        <v>2355</v>
      </c>
      <c r="D72" s="567" t="s">
        <v>2233</v>
      </c>
      <c r="E72" s="567" t="s">
        <v>1895</v>
      </c>
      <c r="F72" s="563">
        <v>360878515</v>
      </c>
      <c r="G72" s="563" t="s">
        <v>2356</v>
      </c>
      <c r="H72" s="567" t="s">
        <v>2259</v>
      </c>
      <c r="I72" s="567" t="s">
        <v>2357</v>
      </c>
    </row>
    <row r="73" spans="2:9" x14ac:dyDescent="0.3">
      <c r="B73" s="568" t="s">
        <v>30</v>
      </c>
      <c r="C73" s="567" t="s">
        <v>2355</v>
      </c>
      <c r="D73" s="567" t="s">
        <v>2233</v>
      </c>
      <c r="E73" s="567" t="s">
        <v>1895</v>
      </c>
      <c r="F73" s="563">
        <v>37167908</v>
      </c>
      <c r="G73" s="563" t="s">
        <v>2356</v>
      </c>
      <c r="H73" s="567" t="s">
        <v>2259</v>
      </c>
      <c r="I73" s="567" t="s">
        <v>2357</v>
      </c>
    </row>
    <row r="74" spans="2:9" x14ac:dyDescent="0.3">
      <c r="B74" s="567" t="s">
        <v>30</v>
      </c>
      <c r="C74" s="567" t="s">
        <v>2355</v>
      </c>
      <c r="D74" s="567" t="s">
        <v>2233</v>
      </c>
      <c r="E74" s="567" t="s">
        <v>1908</v>
      </c>
      <c r="F74" s="563">
        <v>6225852</v>
      </c>
      <c r="G74" s="563" t="s">
        <v>2356</v>
      </c>
      <c r="H74" s="567" t="s">
        <v>2259</v>
      </c>
      <c r="I74" s="567" t="s">
        <v>2357</v>
      </c>
    </row>
    <row r="75" spans="2:9" x14ac:dyDescent="0.3">
      <c r="B75" s="567" t="s">
        <v>1803</v>
      </c>
      <c r="C75" s="567" t="s">
        <v>2358</v>
      </c>
      <c r="D75" s="567" t="s">
        <v>2233</v>
      </c>
      <c r="E75" s="567" t="s">
        <v>1891</v>
      </c>
      <c r="F75" s="563">
        <v>2007000970</v>
      </c>
      <c r="G75" s="563" t="s">
        <v>2356</v>
      </c>
      <c r="H75" s="567" t="s">
        <v>2259</v>
      </c>
      <c r="I75" s="567" t="s">
        <v>2357</v>
      </c>
    </row>
    <row r="76" spans="2:9" x14ac:dyDescent="0.3">
      <c r="B76" s="567" t="s">
        <v>17</v>
      </c>
      <c r="C76" s="567" t="s">
        <v>2355</v>
      </c>
      <c r="D76" s="567" t="s">
        <v>2233</v>
      </c>
      <c r="E76" s="567" t="s">
        <v>1899</v>
      </c>
      <c r="F76" s="563">
        <v>1063158294</v>
      </c>
      <c r="G76" s="563" t="s">
        <v>2356</v>
      </c>
      <c r="H76" s="567" t="s">
        <v>2259</v>
      </c>
      <c r="I76" s="567" t="s">
        <v>2357</v>
      </c>
    </row>
    <row r="77" spans="2:9" x14ac:dyDescent="0.3">
      <c r="B77" s="567" t="s">
        <v>17</v>
      </c>
      <c r="C77" s="567" t="s">
        <v>2355</v>
      </c>
      <c r="D77" s="567" t="s">
        <v>2233</v>
      </c>
      <c r="E77" s="567" t="s">
        <v>1908</v>
      </c>
      <c r="F77" s="563">
        <v>13699819</v>
      </c>
      <c r="G77" s="563" t="s">
        <v>2356</v>
      </c>
      <c r="H77" s="567" t="s">
        <v>2259</v>
      </c>
      <c r="I77" s="567" t="s">
        <v>2357</v>
      </c>
    </row>
    <row r="78" spans="2:9" x14ac:dyDescent="0.3">
      <c r="B78" s="567" t="s">
        <v>17</v>
      </c>
      <c r="C78" s="567" t="s">
        <v>2355</v>
      </c>
      <c r="D78" s="567" t="s">
        <v>2233</v>
      </c>
      <c r="E78" s="567" t="s">
        <v>1895</v>
      </c>
      <c r="F78" s="563">
        <v>2423938</v>
      </c>
      <c r="G78" s="563" t="s">
        <v>2356</v>
      </c>
      <c r="H78" s="567" t="s">
        <v>2259</v>
      </c>
      <c r="I78" s="567" t="s">
        <v>2357</v>
      </c>
    </row>
    <row r="79" spans="2:9" x14ac:dyDescent="0.3">
      <c r="B79" s="567" t="s">
        <v>17</v>
      </c>
      <c r="C79" s="567" t="s">
        <v>2355</v>
      </c>
      <c r="D79" s="567" t="s">
        <v>2233</v>
      </c>
      <c r="E79" s="567" t="s">
        <v>1895</v>
      </c>
      <c r="F79" s="563">
        <v>757824754</v>
      </c>
      <c r="G79" s="563" t="s">
        <v>2356</v>
      </c>
      <c r="H79" s="567" t="s">
        <v>2259</v>
      </c>
      <c r="I79" s="567" t="s">
        <v>2357</v>
      </c>
    </row>
    <row r="80" spans="2:9" x14ac:dyDescent="0.3">
      <c r="B80" s="567" t="s">
        <v>17</v>
      </c>
      <c r="C80" s="567" t="s">
        <v>2355</v>
      </c>
      <c r="D80" s="567" t="s">
        <v>2233</v>
      </c>
      <c r="E80" s="567" t="s">
        <v>1895</v>
      </c>
      <c r="F80" s="563">
        <v>8645369</v>
      </c>
      <c r="G80" s="563" t="s">
        <v>2356</v>
      </c>
      <c r="H80" s="567" t="s">
        <v>2259</v>
      </c>
      <c r="I80" s="567" t="s">
        <v>2357</v>
      </c>
    </row>
    <row r="81" spans="2:9" x14ac:dyDescent="0.3">
      <c r="B81" s="567" t="s">
        <v>17</v>
      </c>
      <c r="C81" s="567" t="s">
        <v>2355</v>
      </c>
      <c r="D81" s="567" t="s">
        <v>2233</v>
      </c>
      <c r="E81" s="567" t="s">
        <v>1895</v>
      </c>
      <c r="F81" s="563">
        <v>5090266</v>
      </c>
      <c r="G81" s="563" t="s">
        <v>2356</v>
      </c>
      <c r="H81" s="567" t="s">
        <v>2259</v>
      </c>
      <c r="I81" s="567" t="s">
        <v>2357</v>
      </c>
    </row>
    <row r="82" spans="2:9" x14ac:dyDescent="0.3">
      <c r="B82" s="567" t="s">
        <v>20</v>
      </c>
      <c r="C82" s="567" t="s">
        <v>2355</v>
      </c>
      <c r="D82" s="567" t="s">
        <v>2233</v>
      </c>
      <c r="E82" s="567" t="s">
        <v>1895</v>
      </c>
      <c r="F82" s="563">
        <v>439397459</v>
      </c>
      <c r="G82" s="563" t="s">
        <v>2356</v>
      </c>
      <c r="H82" s="567" t="s">
        <v>2259</v>
      </c>
      <c r="I82" s="567" t="s">
        <v>2357</v>
      </c>
    </row>
    <row r="83" spans="2:9" x14ac:dyDescent="0.3">
      <c r="B83" s="567" t="s">
        <v>20</v>
      </c>
      <c r="C83" s="567" t="s">
        <v>2355</v>
      </c>
      <c r="D83" s="567" t="s">
        <v>2233</v>
      </c>
      <c r="E83" s="567" t="s">
        <v>1899</v>
      </c>
      <c r="F83" s="563">
        <v>290122643</v>
      </c>
      <c r="G83" s="563" t="s">
        <v>2356</v>
      </c>
      <c r="H83" s="567" t="s">
        <v>2259</v>
      </c>
      <c r="I83" s="567" t="s">
        <v>2357</v>
      </c>
    </row>
    <row r="84" spans="2:9" x14ac:dyDescent="0.3">
      <c r="B84" s="567" t="s">
        <v>20</v>
      </c>
      <c r="C84" s="567" t="s">
        <v>2355</v>
      </c>
      <c r="D84" s="567" t="s">
        <v>2233</v>
      </c>
      <c r="E84" s="567" t="s">
        <v>1908</v>
      </c>
      <c r="F84" s="563">
        <v>4740224</v>
      </c>
      <c r="G84" s="563" t="s">
        <v>2356</v>
      </c>
      <c r="H84" s="567" t="s">
        <v>2259</v>
      </c>
      <c r="I84" s="567" t="s">
        <v>2357</v>
      </c>
    </row>
    <row r="85" spans="2:9" x14ac:dyDescent="0.3">
      <c r="B85" s="567" t="s">
        <v>24</v>
      </c>
      <c r="C85" s="567" t="s">
        <v>2355</v>
      </c>
      <c r="D85" s="567" t="s">
        <v>2233</v>
      </c>
      <c r="E85" s="567" t="s">
        <v>1895</v>
      </c>
      <c r="F85" s="563">
        <v>75414816</v>
      </c>
      <c r="G85" s="563" t="s">
        <v>2356</v>
      </c>
      <c r="H85" s="567" t="s">
        <v>2259</v>
      </c>
      <c r="I85" s="567" t="s">
        <v>2357</v>
      </c>
    </row>
    <row r="86" spans="2:9" x14ac:dyDescent="0.3">
      <c r="B86" s="567" t="s">
        <v>24</v>
      </c>
      <c r="C86" s="567" t="s">
        <v>2355</v>
      </c>
      <c r="D86" s="567" t="s">
        <v>2233</v>
      </c>
      <c r="E86" s="567" t="s">
        <v>1895</v>
      </c>
      <c r="F86" s="563">
        <v>54514444</v>
      </c>
      <c r="G86" s="563" t="s">
        <v>2356</v>
      </c>
      <c r="H86" s="567" t="s">
        <v>2259</v>
      </c>
      <c r="I86" s="567" t="s">
        <v>2357</v>
      </c>
    </row>
    <row r="87" spans="2:9" x14ac:dyDescent="0.3">
      <c r="B87" s="567" t="s">
        <v>24</v>
      </c>
      <c r="C87" s="567" t="s">
        <v>2355</v>
      </c>
      <c r="D87" s="567" t="s">
        <v>2233</v>
      </c>
      <c r="E87" s="567" t="s">
        <v>1895</v>
      </c>
      <c r="F87" s="563">
        <v>37540316</v>
      </c>
      <c r="G87" s="563" t="s">
        <v>2356</v>
      </c>
      <c r="H87" s="567" t="s">
        <v>2259</v>
      </c>
      <c r="I87" s="567" t="s">
        <v>2357</v>
      </c>
    </row>
    <row r="88" spans="2:9" x14ac:dyDescent="0.3">
      <c r="B88" s="567" t="s">
        <v>24</v>
      </c>
      <c r="C88" s="567" t="s">
        <v>2355</v>
      </c>
      <c r="D88" s="567" t="s">
        <v>2233</v>
      </c>
      <c r="E88" s="567" t="s">
        <v>1908</v>
      </c>
      <c r="F88" s="563">
        <v>557454</v>
      </c>
      <c r="G88" s="563" t="s">
        <v>2356</v>
      </c>
      <c r="H88" s="567" t="s">
        <v>2259</v>
      </c>
      <c r="I88" s="567" t="s">
        <v>2357</v>
      </c>
    </row>
    <row r="89" spans="2:9" x14ac:dyDescent="0.3">
      <c r="B89" s="568" t="s">
        <v>2361</v>
      </c>
      <c r="C89" s="567" t="s">
        <v>2358</v>
      </c>
      <c r="D89" s="567" t="s">
        <v>2233</v>
      </c>
      <c r="E89" s="567" t="s">
        <v>1904</v>
      </c>
      <c r="F89" s="563">
        <v>77923383</v>
      </c>
      <c r="G89" s="563" t="s">
        <v>2356</v>
      </c>
      <c r="H89" s="567" t="s">
        <v>2259</v>
      </c>
      <c r="I89" s="567" t="s">
        <v>2357</v>
      </c>
    </row>
    <row r="90" spans="2:9" x14ac:dyDescent="0.3">
      <c r="B90" s="568" t="s">
        <v>2361</v>
      </c>
      <c r="C90" s="567" t="s">
        <v>2358</v>
      </c>
      <c r="D90" s="567" t="s">
        <v>2233</v>
      </c>
      <c r="E90" s="567" t="s">
        <v>1904</v>
      </c>
      <c r="F90" s="563">
        <v>48112161</v>
      </c>
      <c r="G90" s="563" t="s">
        <v>2356</v>
      </c>
      <c r="H90" s="567" t="s">
        <v>2259</v>
      </c>
      <c r="I90" s="567" t="s">
        <v>2357</v>
      </c>
    </row>
    <row r="91" spans="2:9" x14ac:dyDescent="0.3">
      <c r="B91" s="568" t="s">
        <v>86</v>
      </c>
      <c r="C91" s="567" t="s">
        <v>2358</v>
      </c>
      <c r="D91" s="567" t="s">
        <v>2233</v>
      </c>
      <c r="E91" s="567" t="s">
        <v>1904</v>
      </c>
      <c r="F91" s="563">
        <v>1029172</v>
      </c>
      <c r="G91" s="563" t="s">
        <v>2356</v>
      </c>
      <c r="H91" s="567" t="s">
        <v>2259</v>
      </c>
      <c r="I91" s="567" t="s">
        <v>2357</v>
      </c>
    </row>
    <row r="92" spans="2:9" x14ac:dyDescent="0.3">
      <c r="B92" s="567" t="s">
        <v>1803</v>
      </c>
      <c r="C92" s="567" t="s">
        <v>2358</v>
      </c>
      <c r="D92" s="567" t="s">
        <v>2233</v>
      </c>
      <c r="E92" s="567" t="s">
        <v>1891</v>
      </c>
      <c r="F92" s="563">
        <v>752000146</v>
      </c>
      <c r="G92" s="563" t="s">
        <v>2356</v>
      </c>
      <c r="H92" s="567" t="s">
        <v>2259</v>
      </c>
      <c r="I92" s="567" t="s">
        <v>2357</v>
      </c>
    </row>
    <row r="93" spans="2:9" x14ac:dyDescent="0.3">
      <c r="B93" s="567" t="s">
        <v>1803</v>
      </c>
      <c r="C93" s="567" t="s">
        <v>2358</v>
      </c>
      <c r="D93" s="567" t="s">
        <v>2233</v>
      </c>
      <c r="E93" s="567" t="s">
        <v>1891</v>
      </c>
      <c r="F93" s="563">
        <v>1420503750</v>
      </c>
      <c r="G93" s="563" t="s">
        <v>2356</v>
      </c>
      <c r="H93" s="567" t="s">
        <v>2259</v>
      </c>
      <c r="I93" s="567" t="s">
        <v>2357</v>
      </c>
    </row>
    <row r="94" spans="2:9" x14ac:dyDescent="0.3">
      <c r="B94" s="567" t="s">
        <v>1804</v>
      </c>
      <c r="C94" s="567" t="s">
        <v>2355</v>
      </c>
      <c r="D94" s="567" t="s">
        <v>2233</v>
      </c>
      <c r="E94" s="567" t="s">
        <v>1895</v>
      </c>
      <c r="F94" s="563">
        <v>101287690</v>
      </c>
      <c r="G94" s="563" t="s">
        <v>2356</v>
      </c>
      <c r="H94" s="567" t="s">
        <v>2259</v>
      </c>
      <c r="I94" s="567" t="s">
        <v>2357</v>
      </c>
    </row>
    <row r="95" spans="2:9" x14ac:dyDescent="0.3">
      <c r="B95" s="567" t="s">
        <v>1804</v>
      </c>
      <c r="C95" s="567" t="s">
        <v>2355</v>
      </c>
      <c r="D95" s="567" t="s">
        <v>2233</v>
      </c>
      <c r="E95" s="567" t="s">
        <v>1895</v>
      </c>
      <c r="F95" s="563">
        <v>137873890</v>
      </c>
      <c r="G95" s="563" t="s">
        <v>2356</v>
      </c>
      <c r="H95" s="567" t="s">
        <v>2259</v>
      </c>
      <c r="I95" s="567" t="s">
        <v>2357</v>
      </c>
    </row>
    <row r="96" spans="2:9" x14ac:dyDescent="0.3">
      <c r="B96" s="567" t="s">
        <v>1804</v>
      </c>
      <c r="C96" s="567" t="s">
        <v>2355</v>
      </c>
      <c r="D96" s="567" t="s">
        <v>2233</v>
      </c>
      <c r="E96" s="567" t="s">
        <v>1895</v>
      </c>
      <c r="F96" s="563">
        <v>120116085</v>
      </c>
      <c r="G96" s="563" t="s">
        <v>2356</v>
      </c>
      <c r="H96" s="567" t="s">
        <v>2259</v>
      </c>
      <c r="I96" s="567" t="s">
        <v>2357</v>
      </c>
    </row>
    <row r="97" spans="2:9" x14ac:dyDescent="0.3">
      <c r="B97" s="567" t="s">
        <v>1804</v>
      </c>
      <c r="C97" s="567" t="s">
        <v>2355</v>
      </c>
      <c r="D97" s="567" t="s">
        <v>2233</v>
      </c>
      <c r="E97" s="567" t="s">
        <v>1895</v>
      </c>
      <c r="F97" s="563">
        <v>27214952</v>
      </c>
      <c r="G97" s="563" t="s">
        <v>2356</v>
      </c>
      <c r="H97" s="567" t="s">
        <v>2259</v>
      </c>
      <c r="I97" s="567" t="s">
        <v>2357</v>
      </c>
    </row>
    <row r="98" spans="2:9" x14ac:dyDescent="0.3">
      <c r="B98" s="567" t="s">
        <v>1804</v>
      </c>
      <c r="C98" s="567" t="s">
        <v>2355</v>
      </c>
      <c r="D98" s="567" t="s">
        <v>2233</v>
      </c>
      <c r="E98" s="567" t="s">
        <v>1895</v>
      </c>
      <c r="F98" s="563">
        <v>42729180</v>
      </c>
      <c r="G98" s="563" t="s">
        <v>2356</v>
      </c>
      <c r="H98" s="567" t="s">
        <v>2259</v>
      </c>
      <c r="I98" s="567" t="s">
        <v>2357</v>
      </c>
    </row>
    <row r="99" spans="2:9" x14ac:dyDescent="0.3">
      <c r="B99" s="567" t="s">
        <v>1804</v>
      </c>
      <c r="C99" s="567" t="s">
        <v>2355</v>
      </c>
      <c r="D99" s="567" t="s">
        <v>2233</v>
      </c>
      <c r="E99" s="567" t="s">
        <v>1908</v>
      </c>
      <c r="F99" s="563">
        <v>275788</v>
      </c>
      <c r="G99" s="563" t="s">
        <v>2356</v>
      </c>
      <c r="H99" s="567" t="s">
        <v>2259</v>
      </c>
      <c r="I99" s="567" t="s">
        <v>2357</v>
      </c>
    </row>
    <row r="100" spans="2:9" x14ac:dyDescent="0.3">
      <c r="B100" s="567" t="s">
        <v>1804</v>
      </c>
      <c r="C100" s="567" t="s">
        <v>2355</v>
      </c>
      <c r="D100" s="567" t="s">
        <v>2233</v>
      </c>
      <c r="E100" s="567" t="s">
        <v>1908</v>
      </c>
      <c r="F100" s="563">
        <v>2170079</v>
      </c>
      <c r="G100" s="563" t="s">
        <v>2356</v>
      </c>
      <c r="H100" s="567" t="s">
        <v>2259</v>
      </c>
      <c r="I100" s="567" t="s">
        <v>2357</v>
      </c>
    </row>
    <row r="101" spans="2:9" x14ac:dyDescent="0.3">
      <c r="B101" s="567" t="s">
        <v>1804</v>
      </c>
      <c r="C101" s="567" t="s">
        <v>2355</v>
      </c>
      <c r="D101" s="567" t="s">
        <v>2233</v>
      </c>
      <c r="E101" s="567" t="s">
        <v>1908</v>
      </c>
      <c r="F101" s="563">
        <v>2857066</v>
      </c>
      <c r="G101" s="563" t="s">
        <v>2356</v>
      </c>
      <c r="H101" s="567" t="s">
        <v>2259</v>
      </c>
      <c r="I101" s="567" t="s">
        <v>2357</v>
      </c>
    </row>
    <row r="102" spans="2:9" x14ac:dyDescent="0.3">
      <c r="B102" s="567" t="s">
        <v>1804</v>
      </c>
      <c r="C102" s="567" t="s">
        <v>2355</v>
      </c>
      <c r="D102" s="567" t="s">
        <v>2233</v>
      </c>
      <c r="E102" s="567" t="s">
        <v>1908</v>
      </c>
      <c r="F102" s="563">
        <v>3521694</v>
      </c>
      <c r="G102" s="563" t="s">
        <v>2356</v>
      </c>
      <c r="H102" s="567" t="s">
        <v>2259</v>
      </c>
      <c r="I102" s="567" t="s">
        <v>2357</v>
      </c>
    </row>
    <row r="103" spans="2:9" x14ac:dyDescent="0.3">
      <c r="B103" s="567" t="s">
        <v>1804</v>
      </c>
      <c r="C103" s="567" t="s">
        <v>2355</v>
      </c>
      <c r="D103" s="567" t="s">
        <v>2233</v>
      </c>
      <c r="E103" s="567" t="s">
        <v>1908</v>
      </c>
      <c r="F103" s="563">
        <v>6462437</v>
      </c>
      <c r="G103" s="563" t="s">
        <v>2356</v>
      </c>
      <c r="H103" s="567" t="s">
        <v>2259</v>
      </c>
      <c r="I103" s="567" t="s">
        <v>2357</v>
      </c>
    </row>
    <row r="104" spans="2:9" x14ac:dyDescent="0.3">
      <c r="B104" s="567" t="s">
        <v>1941</v>
      </c>
      <c r="C104" s="567" t="s">
        <v>2355</v>
      </c>
      <c r="D104" s="567" t="s">
        <v>2233</v>
      </c>
      <c r="E104" s="567" t="s">
        <v>1899</v>
      </c>
      <c r="F104" s="563">
        <v>305101000</v>
      </c>
      <c r="G104" s="563" t="s">
        <v>2356</v>
      </c>
      <c r="H104" s="567" t="s">
        <v>2259</v>
      </c>
      <c r="I104" s="567" t="s">
        <v>2357</v>
      </c>
    </row>
    <row r="105" spans="2:9" x14ac:dyDescent="0.3">
      <c r="B105" s="567" t="s">
        <v>30</v>
      </c>
      <c r="C105" s="567" t="s">
        <v>2355</v>
      </c>
      <c r="D105" s="567" t="s">
        <v>2233</v>
      </c>
      <c r="E105" s="567" t="s">
        <v>1895</v>
      </c>
      <c r="F105" s="563">
        <v>379727177</v>
      </c>
      <c r="G105" s="563" t="s">
        <v>2356</v>
      </c>
      <c r="H105" s="567" t="s">
        <v>2259</v>
      </c>
      <c r="I105" s="567" t="s">
        <v>2357</v>
      </c>
    </row>
    <row r="106" spans="2:9" x14ac:dyDescent="0.3">
      <c r="B106" s="568" t="s">
        <v>30</v>
      </c>
      <c r="C106" s="567" t="s">
        <v>2355</v>
      </c>
      <c r="D106" s="567" t="s">
        <v>2233</v>
      </c>
      <c r="E106" s="567" t="s">
        <v>1908</v>
      </c>
      <c r="F106" s="563">
        <v>6268155</v>
      </c>
      <c r="G106" s="563" t="s">
        <v>2356</v>
      </c>
      <c r="H106" s="567" t="s">
        <v>2259</v>
      </c>
      <c r="I106" s="567" t="s">
        <v>2357</v>
      </c>
    </row>
    <row r="107" spans="2:9" x14ac:dyDescent="0.3">
      <c r="B107" s="568" t="s">
        <v>30</v>
      </c>
      <c r="C107" s="567" t="s">
        <v>2355</v>
      </c>
      <c r="D107" s="567" t="s">
        <v>2233</v>
      </c>
      <c r="E107" s="567" t="s">
        <v>1895</v>
      </c>
      <c r="F107" s="563">
        <v>43213293</v>
      </c>
      <c r="G107" s="563" t="s">
        <v>2356</v>
      </c>
      <c r="H107" s="567" t="s">
        <v>2259</v>
      </c>
      <c r="I107" s="567" t="s">
        <v>2357</v>
      </c>
    </row>
    <row r="108" spans="2:9" x14ac:dyDescent="0.3">
      <c r="B108" s="568" t="s">
        <v>17</v>
      </c>
      <c r="C108" s="567" t="s">
        <v>2355</v>
      </c>
      <c r="D108" s="567" t="s">
        <v>2233</v>
      </c>
      <c r="E108" s="567" t="s">
        <v>1895</v>
      </c>
      <c r="F108" s="563">
        <v>787271595</v>
      </c>
      <c r="G108" s="563" t="s">
        <v>2356</v>
      </c>
      <c r="H108" s="567" t="s">
        <v>2259</v>
      </c>
      <c r="I108" s="567" t="s">
        <v>2357</v>
      </c>
    </row>
    <row r="109" spans="2:9" x14ac:dyDescent="0.3">
      <c r="B109" s="568" t="s">
        <v>17</v>
      </c>
      <c r="C109" s="567" t="s">
        <v>2355</v>
      </c>
      <c r="D109" s="567" t="s">
        <v>2233</v>
      </c>
      <c r="E109" s="567" t="s">
        <v>1899</v>
      </c>
      <c r="F109" s="563">
        <v>1688226083</v>
      </c>
      <c r="G109" s="563" t="s">
        <v>2356</v>
      </c>
      <c r="H109" s="567" t="s">
        <v>2259</v>
      </c>
      <c r="I109" s="567" t="s">
        <v>2357</v>
      </c>
    </row>
    <row r="110" spans="2:9" x14ac:dyDescent="0.3">
      <c r="B110" s="568" t="s">
        <v>17</v>
      </c>
      <c r="C110" s="567" t="s">
        <v>2355</v>
      </c>
      <c r="D110" s="567" t="s">
        <v>2233</v>
      </c>
      <c r="E110" s="567" t="s">
        <v>1908</v>
      </c>
      <c r="F110" s="563">
        <v>13298662</v>
      </c>
      <c r="G110" s="563" t="s">
        <v>2356</v>
      </c>
      <c r="H110" s="567" t="s">
        <v>2259</v>
      </c>
      <c r="I110" s="567" t="s">
        <v>2357</v>
      </c>
    </row>
    <row r="111" spans="2:9" x14ac:dyDescent="0.3">
      <c r="B111" s="568" t="s">
        <v>17</v>
      </c>
      <c r="C111" s="567" t="s">
        <v>2355</v>
      </c>
      <c r="D111" s="567" t="s">
        <v>2233</v>
      </c>
      <c r="E111" s="567" t="s">
        <v>1895</v>
      </c>
      <c r="F111" s="563">
        <v>4525741</v>
      </c>
      <c r="G111" s="563" t="s">
        <v>2356</v>
      </c>
      <c r="H111" s="567" t="s">
        <v>2259</v>
      </c>
      <c r="I111" s="567" t="s">
        <v>2357</v>
      </c>
    </row>
    <row r="112" spans="2:9" x14ac:dyDescent="0.3">
      <c r="B112" s="568" t="s">
        <v>17</v>
      </c>
      <c r="C112" s="567" t="s">
        <v>2355</v>
      </c>
      <c r="D112" s="567" t="s">
        <v>2233</v>
      </c>
      <c r="E112" s="567" t="s">
        <v>1895</v>
      </c>
      <c r="F112" s="563">
        <v>2996234</v>
      </c>
      <c r="G112" s="563" t="s">
        <v>2356</v>
      </c>
      <c r="H112" s="567" t="s">
        <v>2259</v>
      </c>
      <c r="I112" s="567" t="s">
        <v>2357</v>
      </c>
    </row>
    <row r="113" spans="2:9" x14ac:dyDescent="0.3">
      <c r="B113" s="568" t="s">
        <v>17</v>
      </c>
      <c r="C113" s="567" t="s">
        <v>2355</v>
      </c>
      <c r="D113" s="567" t="s">
        <v>2233</v>
      </c>
      <c r="E113" s="567" t="s">
        <v>1895</v>
      </c>
      <c r="F113" s="563">
        <v>6292090</v>
      </c>
      <c r="G113" s="563" t="s">
        <v>2356</v>
      </c>
      <c r="H113" s="567" t="s">
        <v>2259</v>
      </c>
      <c r="I113" s="567" t="s">
        <v>2357</v>
      </c>
    </row>
    <row r="114" spans="2:9" x14ac:dyDescent="0.3">
      <c r="B114" s="568" t="s">
        <v>17</v>
      </c>
      <c r="C114" s="567" t="s">
        <v>2355</v>
      </c>
      <c r="D114" s="567" t="s">
        <v>2233</v>
      </c>
      <c r="E114" s="567" t="s">
        <v>1895</v>
      </c>
      <c r="F114" s="563">
        <v>10686569</v>
      </c>
      <c r="G114" s="563" t="s">
        <v>2356</v>
      </c>
      <c r="H114" s="567" t="s">
        <v>2259</v>
      </c>
      <c r="I114" s="567" t="s">
        <v>2357</v>
      </c>
    </row>
    <row r="115" spans="2:9" x14ac:dyDescent="0.3">
      <c r="B115" s="567" t="s">
        <v>40</v>
      </c>
      <c r="C115" s="567" t="s">
        <v>2355</v>
      </c>
      <c r="D115" s="567" t="s">
        <v>2233</v>
      </c>
      <c r="E115" s="567" t="s">
        <v>1899</v>
      </c>
      <c r="F115" s="564">
        <v>428399</v>
      </c>
      <c r="G115" s="563" t="s">
        <v>2356</v>
      </c>
      <c r="H115" s="567" t="s">
        <v>2259</v>
      </c>
      <c r="I115" s="567" t="s">
        <v>2357</v>
      </c>
    </row>
    <row r="116" spans="2:9" x14ac:dyDescent="0.3">
      <c r="B116" s="567" t="s">
        <v>40</v>
      </c>
      <c r="C116" s="567" t="s">
        <v>2355</v>
      </c>
      <c r="D116" s="567" t="s">
        <v>2233</v>
      </c>
      <c r="E116" s="567" t="s">
        <v>1899</v>
      </c>
      <c r="F116" s="564">
        <v>175142828</v>
      </c>
      <c r="G116" s="563" t="s">
        <v>2356</v>
      </c>
      <c r="H116" s="567" t="s">
        <v>2259</v>
      </c>
      <c r="I116" s="567" t="s">
        <v>2357</v>
      </c>
    </row>
    <row r="117" spans="2:9" x14ac:dyDescent="0.3">
      <c r="B117" s="567" t="s">
        <v>1804</v>
      </c>
      <c r="C117" s="567" t="s">
        <v>2355</v>
      </c>
      <c r="D117" s="567" t="s">
        <v>2233</v>
      </c>
      <c r="E117" s="567" t="s">
        <v>1895</v>
      </c>
      <c r="F117" s="564">
        <v>144072173</v>
      </c>
      <c r="G117" s="563" t="s">
        <v>2356</v>
      </c>
      <c r="H117" s="567" t="s">
        <v>2259</v>
      </c>
      <c r="I117" s="567" t="s">
        <v>2357</v>
      </c>
    </row>
    <row r="118" spans="2:9" x14ac:dyDescent="0.3">
      <c r="B118" s="567" t="s">
        <v>1804</v>
      </c>
      <c r="C118" s="567" t="s">
        <v>2355</v>
      </c>
      <c r="D118" s="567" t="s">
        <v>2233</v>
      </c>
      <c r="E118" s="567" t="s">
        <v>1895</v>
      </c>
      <c r="F118" s="564">
        <v>152860152</v>
      </c>
      <c r="G118" s="563" t="s">
        <v>2356</v>
      </c>
      <c r="H118" s="567" t="s">
        <v>2259</v>
      </c>
      <c r="I118" s="567" t="s">
        <v>2357</v>
      </c>
    </row>
    <row r="119" spans="2:9" x14ac:dyDescent="0.3">
      <c r="B119" s="567" t="s">
        <v>1804</v>
      </c>
      <c r="C119" s="567" t="s">
        <v>2355</v>
      </c>
      <c r="D119" s="567" t="s">
        <v>2233</v>
      </c>
      <c r="E119" s="567" t="s">
        <v>1908</v>
      </c>
      <c r="F119" s="564">
        <v>61215408</v>
      </c>
      <c r="G119" s="563" t="s">
        <v>2356</v>
      </c>
      <c r="H119" s="567" t="s">
        <v>2259</v>
      </c>
      <c r="I119" s="567" t="s">
        <v>2357</v>
      </c>
    </row>
    <row r="120" spans="2:9" x14ac:dyDescent="0.3">
      <c r="B120" s="567" t="s">
        <v>1804</v>
      </c>
      <c r="C120" s="567" t="s">
        <v>2355</v>
      </c>
      <c r="D120" s="567" t="s">
        <v>2233</v>
      </c>
      <c r="E120" s="567" t="s">
        <v>1895</v>
      </c>
      <c r="F120" s="564">
        <v>110988611</v>
      </c>
      <c r="G120" s="563" t="s">
        <v>2356</v>
      </c>
      <c r="H120" s="567" t="s">
        <v>2259</v>
      </c>
      <c r="I120" s="567" t="s">
        <v>2357</v>
      </c>
    </row>
    <row r="121" spans="2:9" x14ac:dyDescent="0.3">
      <c r="B121" s="567" t="s">
        <v>1804</v>
      </c>
      <c r="C121" s="567" t="s">
        <v>2355</v>
      </c>
      <c r="D121" s="567" t="s">
        <v>2233</v>
      </c>
      <c r="E121" s="567" t="s">
        <v>1895</v>
      </c>
      <c r="F121" s="564">
        <v>32600568</v>
      </c>
      <c r="G121" s="563" t="s">
        <v>2356</v>
      </c>
      <c r="H121" s="567" t="s">
        <v>2259</v>
      </c>
      <c r="I121" s="567" t="s">
        <v>2357</v>
      </c>
    </row>
    <row r="122" spans="2:9" x14ac:dyDescent="0.3">
      <c r="B122" s="567" t="s">
        <v>1804</v>
      </c>
      <c r="C122" s="567" t="s">
        <v>2355</v>
      </c>
      <c r="D122" s="567" t="s">
        <v>2233</v>
      </c>
      <c r="E122" s="567" t="s">
        <v>1895</v>
      </c>
      <c r="F122" s="564">
        <v>48916897</v>
      </c>
      <c r="G122" s="563" t="s">
        <v>2356</v>
      </c>
      <c r="H122" s="567" t="s">
        <v>2259</v>
      </c>
      <c r="I122" s="567" t="s">
        <v>2357</v>
      </c>
    </row>
    <row r="123" spans="2:9" x14ac:dyDescent="0.3">
      <c r="B123" s="567" t="s">
        <v>1804</v>
      </c>
      <c r="C123" s="567" t="s">
        <v>2355</v>
      </c>
      <c r="D123" s="567" t="s">
        <v>2233</v>
      </c>
      <c r="E123" s="567" t="s">
        <v>1908</v>
      </c>
      <c r="F123" s="564">
        <v>249241</v>
      </c>
      <c r="G123" s="563" t="s">
        <v>2356</v>
      </c>
      <c r="H123" s="567" t="s">
        <v>2259</v>
      </c>
      <c r="I123" s="567" t="s">
        <v>2357</v>
      </c>
    </row>
    <row r="124" spans="2:9" x14ac:dyDescent="0.3">
      <c r="B124" s="567" t="s">
        <v>1804</v>
      </c>
      <c r="C124" s="567" t="s">
        <v>2355</v>
      </c>
      <c r="D124" s="567" t="s">
        <v>2233</v>
      </c>
      <c r="E124" s="567" t="s">
        <v>1908</v>
      </c>
      <c r="F124" s="564">
        <v>2018215</v>
      </c>
      <c r="G124" s="563" t="s">
        <v>2356</v>
      </c>
      <c r="H124" s="567" t="s">
        <v>2259</v>
      </c>
      <c r="I124" s="567" t="s">
        <v>2357</v>
      </c>
    </row>
    <row r="125" spans="2:9" x14ac:dyDescent="0.3">
      <c r="B125" s="567" t="s">
        <v>1804</v>
      </c>
      <c r="C125" s="567" t="s">
        <v>2355</v>
      </c>
      <c r="D125" s="567" t="s">
        <v>2233</v>
      </c>
      <c r="E125" s="567" t="s">
        <v>1908</v>
      </c>
      <c r="F125" s="564">
        <v>3277020</v>
      </c>
      <c r="G125" s="563" t="s">
        <v>2356</v>
      </c>
      <c r="H125" s="567" t="s">
        <v>2259</v>
      </c>
      <c r="I125" s="567" t="s">
        <v>2357</v>
      </c>
    </row>
    <row r="126" spans="2:9" x14ac:dyDescent="0.3">
      <c r="B126" s="567" t="s">
        <v>1804</v>
      </c>
      <c r="C126" s="567" t="s">
        <v>2355</v>
      </c>
      <c r="D126" s="567" t="s">
        <v>2233</v>
      </c>
      <c r="E126" s="567" t="s">
        <v>1908</v>
      </c>
      <c r="F126" s="564">
        <v>5878401</v>
      </c>
      <c r="G126" s="563" t="s">
        <v>2356</v>
      </c>
      <c r="H126" s="567" t="s">
        <v>2259</v>
      </c>
      <c r="I126" s="567" t="s">
        <v>2357</v>
      </c>
    </row>
    <row r="127" spans="2:9" x14ac:dyDescent="0.3">
      <c r="B127" s="567" t="s">
        <v>24</v>
      </c>
      <c r="C127" s="567" t="s">
        <v>2355</v>
      </c>
      <c r="D127" s="567" t="s">
        <v>2233</v>
      </c>
      <c r="E127" s="567" t="s">
        <v>1895</v>
      </c>
      <c r="F127" s="564">
        <v>103440678</v>
      </c>
      <c r="G127" s="563" t="s">
        <v>2356</v>
      </c>
      <c r="H127" s="567" t="s">
        <v>2259</v>
      </c>
      <c r="I127" s="567" t="s">
        <v>2357</v>
      </c>
    </row>
    <row r="128" spans="2:9" x14ac:dyDescent="0.3">
      <c r="B128" s="567" t="s">
        <v>24</v>
      </c>
      <c r="C128" s="567" t="s">
        <v>2355</v>
      </c>
      <c r="D128" s="567" t="s">
        <v>2233</v>
      </c>
      <c r="E128" s="567" t="s">
        <v>1895</v>
      </c>
      <c r="F128" s="564">
        <v>140199541</v>
      </c>
      <c r="G128" s="563" t="s">
        <v>2356</v>
      </c>
      <c r="H128" s="567" t="s">
        <v>2259</v>
      </c>
      <c r="I128" s="567" t="s">
        <v>2357</v>
      </c>
    </row>
    <row r="129" spans="2:9" x14ac:dyDescent="0.3">
      <c r="B129" s="568" t="s">
        <v>24</v>
      </c>
      <c r="C129" s="567" t="s">
        <v>2355</v>
      </c>
      <c r="D129" s="567" t="s">
        <v>2233</v>
      </c>
      <c r="E129" s="567" t="s">
        <v>1908</v>
      </c>
      <c r="F129" s="564">
        <v>2711629</v>
      </c>
      <c r="G129" s="563" t="s">
        <v>2356</v>
      </c>
      <c r="H129" s="567" t="s">
        <v>2259</v>
      </c>
      <c r="I129" s="567" t="s">
        <v>2357</v>
      </c>
    </row>
    <row r="130" spans="2:9" x14ac:dyDescent="0.3">
      <c r="B130" s="567" t="s">
        <v>24</v>
      </c>
      <c r="C130" s="567" t="s">
        <v>2355</v>
      </c>
      <c r="D130" s="567" t="s">
        <v>2233</v>
      </c>
      <c r="E130" s="567" t="s">
        <v>1895</v>
      </c>
      <c r="F130" s="564">
        <v>1268160</v>
      </c>
      <c r="G130" s="563" t="s">
        <v>2356</v>
      </c>
      <c r="H130" s="567" t="s">
        <v>2259</v>
      </c>
      <c r="I130" s="567" t="s">
        <v>2357</v>
      </c>
    </row>
    <row r="131" spans="2:9" x14ac:dyDescent="0.3">
      <c r="B131" s="567" t="s">
        <v>1803</v>
      </c>
      <c r="C131" s="567" t="s">
        <v>2358</v>
      </c>
      <c r="D131" s="567" t="s">
        <v>2233</v>
      </c>
      <c r="E131" s="567" t="s">
        <v>1891</v>
      </c>
      <c r="F131" s="564">
        <v>734892550</v>
      </c>
      <c r="G131" s="563" t="s">
        <v>2356</v>
      </c>
      <c r="H131" s="567" t="s">
        <v>2259</v>
      </c>
      <c r="I131" s="567" t="s">
        <v>2357</v>
      </c>
    </row>
    <row r="132" spans="2:9" x14ac:dyDescent="0.3">
      <c r="B132" s="567" t="s">
        <v>20</v>
      </c>
      <c r="C132" s="567" t="s">
        <v>2355</v>
      </c>
      <c r="D132" s="567" t="s">
        <v>2233</v>
      </c>
      <c r="E132" s="567" t="s">
        <v>1895</v>
      </c>
      <c r="F132" s="564">
        <v>512627692</v>
      </c>
      <c r="G132" s="563" t="s">
        <v>2356</v>
      </c>
      <c r="H132" s="567" t="s">
        <v>2259</v>
      </c>
      <c r="I132" s="567" t="s">
        <v>2357</v>
      </c>
    </row>
    <row r="133" spans="2:9" x14ac:dyDescent="0.3">
      <c r="B133" s="567" t="s">
        <v>20</v>
      </c>
      <c r="C133" s="567" t="s">
        <v>2355</v>
      </c>
      <c r="D133" s="567" t="s">
        <v>2233</v>
      </c>
      <c r="E133" s="567" t="s">
        <v>1908</v>
      </c>
      <c r="F133" s="564">
        <v>6602080</v>
      </c>
      <c r="G133" s="563" t="s">
        <v>2356</v>
      </c>
      <c r="H133" s="567" t="s">
        <v>2259</v>
      </c>
      <c r="I133" s="567" t="s">
        <v>2357</v>
      </c>
    </row>
    <row r="134" spans="2:9" x14ac:dyDescent="0.3">
      <c r="B134" s="567" t="s">
        <v>20</v>
      </c>
      <c r="C134" s="567" t="s">
        <v>2355</v>
      </c>
      <c r="D134" s="567" t="s">
        <v>2233</v>
      </c>
      <c r="E134" s="567" t="s">
        <v>1899</v>
      </c>
      <c r="F134" s="564">
        <v>290663375</v>
      </c>
      <c r="G134" s="563" t="s">
        <v>2356</v>
      </c>
      <c r="H134" s="567" t="s">
        <v>2259</v>
      </c>
      <c r="I134" s="567" t="s">
        <v>2357</v>
      </c>
    </row>
    <row r="135" spans="2:9" x14ac:dyDescent="0.3">
      <c r="B135" s="567" t="s">
        <v>1801</v>
      </c>
      <c r="C135" s="567" t="s">
        <v>2355</v>
      </c>
      <c r="D135" s="567" t="s">
        <v>2233</v>
      </c>
      <c r="E135" s="567" t="s">
        <v>1891</v>
      </c>
      <c r="F135" s="564">
        <v>11025000000</v>
      </c>
      <c r="G135" s="563" t="s">
        <v>2356</v>
      </c>
      <c r="H135" s="567" t="s">
        <v>2259</v>
      </c>
      <c r="I135" s="567" t="s">
        <v>2357</v>
      </c>
    </row>
    <row r="136" spans="2:9" x14ac:dyDescent="0.3">
      <c r="B136" s="567" t="s">
        <v>1801</v>
      </c>
      <c r="C136" s="567" t="s">
        <v>2355</v>
      </c>
      <c r="D136" s="567" t="s">
        <v>2233</v>
      </c>
      <c r="E136" s="567" t="s">
        <v>1891</v>
      </c>
      <c r="F136" s="564">
        <v>1735143558</v>
      </c>
      <c r="G136" s="563" t="s">
        <v>2356</v>
      </c>
      <c r="H136" s="567" t="s">
        <v>2259</v>
      </c>
      <c r="I136" s="567" t="s">
        <v>2357</v>
      </c>
    </row>
    <row r="137" spans="2:9" x14ac:dyDescent="0.3">
      <c r="B137" s="567" t="s">
        <v>30</v>
      </c>
      <c r="C137" s="567" t="s">
        <v>2355</v>
      </c>
      <c r="D137" s="567" t="s">
        <v>2233</v>
      </c>
      <c r="E137" s="567" t="s">
        <v>1895</v>
      </c>
      <c r="F137" s="564">
        <v>45883346</v>
      </c>
      <c r="G137" s="563" t="s">
        <v>2356</v>
      </c>
      <c r="H137" s="567" t="s">
        <v>2259</v>
      </c>
      <c r="I137" s="567" t="s">
        <v>2357</v>
      </c>
    </row>
    <row r="138" spans="2:9" x14ac:dyDescent="0.3">
      <c r="B138" s="567" t="s">
        <v>30</v>
      </c>
      <c r="C138" s="567" t="s">
        <v>2355</v>
      </c>
      <c r="D138" s="567" t="s">
        <v>2233</v>
      </c>
      <c r="E138" s="567" t="s">
        <v>1895</v>
      </c>
      <c r="F138" s="564">
        <v>36505430</v>
      </c>
      <c r="G138" s="563" t="s">
        <v>2356</v>
      </c>
      <c r="H138" s="567" t="s">
        <v>2259</v>
      </c>
      <c r="I138" s="567" t="s">
        <v>2357</v>
      </c>
    </row>
    <row r="139" spans="2:9" x14ac:dyDescent="0.3">
      <c r="B139" s="568" t="s">
        <v>30</v>
      </c>
      <c r="C139" s="567" t="s">
        <v>2355</v>
      </c>
      <c r="D139" s="567" t="s">
        <v>2233</v>
      </c>
      <c r="E139" s="567" t="s">
        <v>1908</v>
      </c>
      <c r="F139" s="564">
        <v>6730690</v>
      </c>
      <c r="G139" s="563" t="s">
        <v>2356</v>
      </c>
      <c r="H139" s="567" t="s">
        <v>2259</v>
      </c>
      <c r="I139" s="567" t="s">
        <v>2357</v>
      </c>
    </row>
    <row r="140" spans="2:9" x14ac:dyDescent="0.3">
      <c r="B140" s="568" t="s">
        <v>30</v>
      </c>
      <c r="C140" s="567" t="s">
        <v>2355</v>
      </c>
      <c r="D140" s="567" t="s">
        <v>2233</v>
      </c>
      <c r="E140" s="567" t="s">
        <v>1895</v>
      </c>
      <c r="F140" s="564">
        <v>437340038</v>
      </c>
      <c r="G140" s="563" t="s">
        <v>2356</v>
      </c>
      <c r="H140" s="567" t="s">
        <v>2259</v>
      </c>
      <c r="I140" s="567" t="s">
        <v>2357</v>
      </c>
    </row>
    <row r="141" spans="2:9" x14ac:dyDescent="0.3">
      <c r="B141" s="568" t="s">
        <v>17</v>
      </c>
      <c r="C141" s="567" t="s">
        <v>2355</v>
      </c>
      <c r="D141" s="567" t="s">
        <v>2233</v>
      </c>
      <c r="E141" s="567" t="s">
        <v>1899</v>
      </c>
      <c r="F141" s="564">
        <v>1068858536</v>
      </c>
      <c r="G141" s="563" t="s">
        <v>2356</v>
      </c>
      <c r="H141" s="567" t="s">
        <v>2259</v>
      </c>
      <c r="I141" s="567" t="s">
        <v>2357</v>
      </c>
    </row>
    <row r="142" spans="2:9" x14ac:dyDescent="0.3">
      <c r="B142" s="568" t="s">
        <v>17</v>
      </c>
      <c r="C142" s="567" t="s">
        <v>2355</v>
      </c>
      <c r="D142" s="567" t="s">
        <v>2233</v>
      </c>
      <c r="E142" s="567" t="s">
        <v>1908</v>
      </c>
      <c r="F142" s="564">
        <v>14360779</v>
      </c>
      <c r="G142" s="563" t="s">
        <v>2356</v>
      </c>
      <c r="H142" s="567" t="s">
        <v>2259</v>
      </c>
      <c r="I142" s="567" t="s">
        <v>2357</v>
      </c>
    </row>
    <row r="143" spans="2:9" x14ac:dyDescent="0.3">
      <c r="B143" s="568" t="s">
        <v>17</v>
      </c>
      <c r="C143" s="567" t="s">
        <v>2355</v>
      </c>
      <c r="D143" s="567" t="s">
        <v>2233</v>
      </c>
      <c r="E143" s="567" t="s">
        <v>1895</v>
      </c>
      <c r="F143" s="564">
        <v>167584</v>
      </c>
      <c r="G143" s="563" t="s">
        <v>2356</v>
      </c>
      <c r="H143" s="567" t="s">
        <v>2259</v>
      </c>
      <c r="I143" s="567" t="s">
        <v>2357</v>
      </c>
    </row>
    <row r="144" spans="2:9" x14ac:dyDescent="0.3">
      <c r="B144" s="568" t="s">
        <v>17</v>
      </c>
      <c r="C144" s="567" t="s">
        <v>2355</v>
      </c>
      <c r="D144" s="567" t="s">
        <v>2233</v>
      </c>
      <c r="E144" s="567" t="s">
        <v>1895</v>
      </c>
      <c r="F144" s="564">
        <v>879792290</v>
      </c>
      <c r="G144" s="563" t="s">
        <v>2356</v>
      </c>
      <c r="H144" s="567" t="s">
        <v>2259</v>
      </c>
      <c r="I144" s="567" t="s">
        <v>2357</v>
      </c>
    </row>
    <row r="145" spans="2:9" x14ac:dyDescent="0.3">
      <c r="B145" s="568" t="s">
        <v>17</v>
      </c>
      <c r="C145" s="567" t="s">
        <v>2355</v>
      </c>
      <c r="D145" s="567" t="s">
        <v>2233</v>
      </c>
      <c r="E145" s="567" t="s">
        <v>1895</v>
      </c>
      <c r="F145" s="564">
        <v>6718548</v>
      </c>
      <c r="G145" s="563" t="s">
        <v>2356</v>
      </c>
      <c r="H145" s="567" t="s">
        <v>2259</v>
      </c>
      <c r="I145" s="567" t="s">
        <v>2357</v>
      </c>
    </row>
    <row r="146" spans="2:9" x14ac:dyDescent="0.3">
      <c r="B146" s="567" t="s">
        <v>17</v>
      </c>
      <c r="C146" s="567" t="s">
        <v>2355</v>
      </c>
      <c r="D146" s="567" t="s">
        <v>2233</v>
      </c>
      <c r="E146" s="567" t="s">
        <v>1895</v>
      </c>
      <c r="F146" s="564">
        <v>42859128</v>
      </c>
      <c r="G146" s="563" t="s">
        <v>2356</v>
      </c>
      <c r="H146" s="567" t="s">
        <v>2259</v>
      </c>
      <c r="I146" s="567" t="s">
        <v>2357</v>
      </c>
    </row>
    <row r="147" spans="2:9" x14ac:dyDescent="0.3">
      <c r="B147" s="567" t="s">
        <v>17</v>
      </c>
      <c r="C147" s="567" t="s">
        <v>2355</v>
      </c>
      <c r="D147" s="567" t="s">
        <v>2233</v>
      </c>
      <c r="E147" s="567" t="s">
        <v>1895</v>
      </c>
      <c r="F147" s="563">
        <v>3199312</v>
      </c>
      <c r="G147" s="563" t="s">
        <v>2356</v>
      </c>
      <c r="H147" s="567" t="s">
        <v>2259</v>
      </c>
      <c r="I147" s="567" t="s">
        <v>2357</v>
      </c>
    </row>
    <row r="148" spans="2:9" x14ac:dyDescent="0.3">
      <c r="B148" s="567" t="s">
        <v>27</v>
      </c>
      <c r="C148" s="567" t="s">
        <v>2355</v>
      </c>
      <c r="D148" s="567" t="s">
        <v>2233</v>
      </c>
      <c r="E148" s="567" t="s">
        <v>1908</v>
      </c>
      <c r="F148" s="563">
        <v>47317000</v>
      </c>
      <c r="G148" s="563" t="s">
        <v>2356</v>
      </c>
      <c r="H148" s="567" t="s">
        <v>2259</v>
      </c>
      <c r="I148" s="567" t="s">
        <v>2357</v>
      </c>
    </row>
    <row r="149" spans="2:9" x14ac:dyDescent="0.3">
      <c r="B149" s="567" t="s">
        <v>1804</v>
      </c>
      <c r="C149" s="567" t="s">
        <v>2355</v>
      </c>
      <c r="D149" s="567" t="s">
        <v>2233</v>
      </c>
      <c r="E149" s="567" t="s">
        <v>1895</v>
      </c>
      <c r="F149" s="563">
        <v>50959199</v>
      </c>
      <c r="G149" s="563" t="s">
        <v>2356</v>
      </c>
      <c r="H149" s="567" t="s">
        <v>2259</v>
      </c>
      <c r="I149" s="567" t="s">
        <v>2357</v>
      </c>
    </row>
    <row r="150" spans="2:9" x14ac:dyDescent="0.3">
      <c r="B150" s="567" t="s">
        <v>1804</v>
      </c>
      <c r="C150" s="567" t="s">
        <v>2355</v>
      </c>
      <c r="D150" s="567" t="s">
        <v>2233</v>
      </c>
      <c r="E150" s="567" t="s">
        <v>1895</v>
      </c>
      <c r="F150" s="563">
        <v>119880964</v>
      </c>
      <c r="G150" s="563" t="s">
        <v>2356</v>
      </c>
      <c r="H150" s="567" t="s">
        <v>2259</v>
      </c>
      <c r="I150" s="567" t="s">
        <v>2357</v>
      </c>
    </row>
    <row r="151" spans="2:9" x14ac:dyDescent="0.3">
      <c r="B151" s="567" t="s">
        <v>1804</v>
      </c>
      <c r="C151" s="567" t="s">
        <v>2355</v>
      </c>
      <c r="D151" s="567" t="s">
        <v>2233</v>
      </c>
      <c r="E151" s="567" t="s">
        <v>1895</v>
      </c>
      <c r="F151" s="563">
        <v>136722948</v>
      </c>
      <c r="G151" s="563" t="s">
        <v>2356</v>
      </c>
      <c r="H151" s="567" t="s">
        <v>2259</v>
      </c>
      <c r="I151" s="567" t="s">
        <v>2357</v>
      </c>
    </row>
    <row r="152" spans="2:9" x14ac:dyDescent="0.3">
      <c r="B152" s="567" t="s">
        <v>1804</v>
      </c>
      <c r="C152" s="567" t="s">
        <v>2355</v>
      </c>
      <c r="D152" s="567" t="s">
        <v>2233</v>
      </c>
      <c r="E152" s="567" t="s">
        <v>1908</v>
      </c>
      <c r="F152" s="563">
        <v>226377</v>
      </c>
      <c r="G152" s="563" t="s">
        <v>2356</v>
      </c>
      <c r="H152" s="567" t="s">
        <v>2259</v>
      </c>
      <c r="I152" s="567" t="s">
        <v>2357</v>
      </c>
    </row>
    <row r="153" spans="2:9" x14ac:dyDescent="0.3">
      <c r="B153" s="567" t="s">
        <v>1804</v>
      </c>
      <c r="C153" s="567" t="s">
        <v>2355</v>
      </c>
      <c r="D153" s="567" t="s">
        <v>2233</v>
      </c>
      <c r="E153" s="567" t="s">
        <v>1908</v>
      </c>
      <c r="F153" s="563">
        <v>1505139</v>
      </c>
      <c r="G153" s="563" t="s">
        <v>2356</v>
      </c>
      <c r="H153" s="567" t="s">
        <v>2259</v>
      </c>
      <c r="I153" s="567" t="s">
        <v>2357</v>
      </c>
    </row>
    <row r="154" spans="2:9" x14ac:dyDescent="0.3">
      <c r="B154" s="567" t="s">
        <v>1804</v>
      </c>
      <c r="C154" s="567" t="s">
        <v>2355</v>
      </c>
      <c r="D154" s="567" t="s">
        <v>2233</v>
      </c>
      <c r="E154" s="567" t="s">
        <v>1908</v>
      </c>
      <c r="F154" s="563">
        <v>2360034</v>
      </c>
      <c r="G154" s="563" t="s">
        <v>2356</v>
      </c>
      <c r="H154" s="567" t="s">
        <v>2259</v>
      </c>
      <c r="I154" s="567" t="s">
        <v>2357</v>
      </c>
    </row>
    <row r="155" spans="2:9" x14ac:dyDescent="0.3">
      <c r="B155" s="567" t="s">
        <v>1804</v>
      </c>
      <c r="C155" s="567" t="s">
        <v>2355</v>
      </c>
      <c r="D155" s="567" t="s">
        <v>2233</v>
      </c>
      <c r="E155" s="567" t="s">
        <v>1908</v>
      </c>
      <c r="F155" s="563">
        <v>3375656</v>
      </c>
      <c r="G155" s="563" t="s">
        <v>2356</v>
      </c>
      <c r="H155" s="567" t="s">
        <v>2259</v>
      </c>
      <c r="I155" s="567" t="s">
        <v>2357</v>
      </c>
    </row>
    <row r="156" spans="2:9" x14ac:dyDescent="0.3">
      <c r="B156" s="567" t="s">
        <v>1804</v>
      </c>
      <c r="C156" s="567" t="s">
        <v>2355</v>
      </c>
      <c r="D156" s="567" t="s">
        <v>2233</v>
      </c>
      <c r="E156" s="567" t="s">
        <v>1908</v>
      </c>
      <c r="F156" s="563">
        <v>6673738</v>
      </c>
      <c r="G156" s="563" t="s">
        <v>2356</v>
      </c>
      <c r="H156" s="567" t="s">
        <v>2259</v>
      </c>
      <c r="I156" s="567" t="s">
        <v>2357</v>
      </c>
    </row>
    <row r="157" spans="2:9" x14ac:dyDescent="0.3">
      <c r="B157" s="567" t="s">
        <v>1804</v>
      </c>
      <c r="C157" s="567" t="s">
        <v>2355</v>
      </c>
      <c r="D157" s="567" t="s">
        <v>2233</v>
      </c>
      <c r="E157" s="567" t="s">
        <v>1895</v>
      </c>
      <c r="F157" s="563">
        <v>40783417</v>
      </c>
      <c r="G157" s="563" t="s">
        <v>2356</v>
      </c>
      <c r="H157" s="567" t="s">
        <v>2259</v>
      </c>
      <c r="I157" s="567" t="s">
        <v>2357</v>
      </c>
    </row>
    <row r="158" spans="2:9" x14ac:dyDescent="0.3">
      <c r="B158" s="567" t="s">
        <v>1804</v>
      </c>
      <c r="C158" s="567" t="s">
        <v>2355</v>
      </c>
      <c r="D158" s="567" t="s">
        <v>2233</v>
      </c>
      <c r="E158" s="567" t="s">
        <v>1895</v>
      </c>
      <c r="F158" s="563">
        <v>24725503</v>
      </c>
      <c r="G158" s="563" t="s">
        <v>2356</v>
      </c>
      <c r="H158" s="567" t="s">
        <v>2259</v>
      </c>
      <c r="I158" s="567" t="s">
        <v>2357</v>
      </c>
    </row>
    <row r="159" spans="2:9" x14ac:dyDescent="0.3">
      <c r="B159" s="567" t="s">
        <v>1804</v>
      </c>
      <c r="C159" s="567" t="s">
        <v>2355</v>
      </c>
      <c r="D159" s="567" t="s">
        <v>2233</v>
      </c>
      <c r="E159" s="567" t="s">
        <v>1897</v>
      </c>
      <c r="F159" s="563">
        <v>1343388863</v>
      </c>
      <c r="G159" s="563" t="s">
        <v>2356</v>
      </c>
      <c r="H159" s="567" t="s">
        <v>2259</v>
      </c>
      <c r="I159" s="567" t="s">
        <v>2357</v>
      </c>
    </row>
    <row r="160" spans="2:9" x14ac:dyDescent="0.3">
      <c r="B160" s="567" t="s">
        <v>1804</v>
      </c>
      <c r="C160" s="567" t="s">
        <v>2355</v>
      </c>
      <c r="D160" s="567" t="s">
        <v>2233</v>
      </c>
      <c r="E160" s="567" t="s">
        <v>1897</v>
      </c>
      <c r="F160" s="563">
        <v>889686759</v>
      </c>
      <c r="G160" s="563" t="s">
        <v>2356</v>
      </c>
      <c r="H160" s="567" t="s">
        <v>2259</v>
      </c>
      <c r="I160" s="567" t="s">
        <v>2357</v>
      </c>
    </row>
    <row r="161" spans="2:9" x14ac:dyDescent="0.3">
      <c r="B161" s="567" t="s">
        <v>1804</v>
      </c>
      <c r="C161" s="567" t="s">
        <v>2355</v>
      </c>
      <c r="D161" s="567" t="s">
        <v>2233</v>
      </c>
      <c r="E161" s="567" t="s">
        <v>1896</v>
      </c>
      <c r="F161" s="563">
        <v>134325831</v>
      </c>
      <c r="G161" s="563" t="s">
        <v>2356</v>
      </c>
      <c r="H161" s="567" t="s">
        <v>2259</v>
      </c>
      <c r="I161" s="567" t="s">
        <v>2357</v>
      </c>
    </row>
    <row r="162" spans="2:9" x14ac:dyDescent="0.3">
      <c r="B162" s="567" t="s">
        <v>1804</v>
      </c>
      <c r="C162" s="567" t="s">
        <v>2355</v>
      </c>
      <c r="D162" s="567" t="s">
        <v>2233</v>
      </c>
      <c r="E162" s="567" t="s">
        <v>1896</v>
      </c>
      <c r="F162" s="563">
        <v>17805265835</v>
      </c>
      <c r="G162" s="563" t="s">
        <v>2356</v>
      </c>
      <c r="H162" s="567" t="s">
        <v>2259</v>
      </c>
      <c r="I162" s="567" t="s">
        <v>2357</v>
      </c>
    </row>
    <row r="163" spans="2:9" x14ac:dyDescent="0.3">
      <c r="B163" s="567" t="s">
        <v>24</v>
      </c>
      <c r="C163" s="567" t="s">
        <v>2355</v>
      </c>
      <c r="D163" s="567" t="s">
        <v>2233</v>
      </c>
      <c r="E163" s="567" t="s">
        <v>1895</v>
      </c>
      <c r="F163" s="563">
        <v>91591568</v>
      </c>
      <c r="G163" s="563" t="s">
        <v>2356</v>
      </c>
      <c r="H163" s="567" t="s">
        <v>2259</v>
      </c>
      <c r="I163" s="567" t="s">
        <v>2357</v>
      </c>
    </row>
    <row r="164" spans="2:9" x14ac:dyDescent="0.3">
      <c r="B164" s="567" t="s">
        <v>24</v>
      </c>
      <c r="C164" s="567" t="s">
        <v>2355</v>
      </c>
      <c r="D164" s="567" t="s">
        <v>2233</v>
      </c>
      <c r="E164" s="567" t="s">
        <v>1895</v>
      </c>
      <c r="F164" s="563">
        <v>101586606</v>
      </c>
      <c r="G164" s="563" t="s">
        <v>2356</v>
      </c>
      <c r="H164" s="567" t="s">
        <v>2259</v>
      </c>
      <c r="I164" s="567" t="s">
        <v>2357</v>
      </c>
    </row>
    <row r="165" spans="2:9" x14ac:dyDescent="0.3">
      <c r="B165" s="567" t="s">
        <v>24</v>
      </c>
      <c r="C165" s="567" t="s">
        <v>2355</v>
      </c>
      <c r="D165" s="567" t="s">
        <v>2233</v>
      </c>
      <c r="E165" s="567" t="s">
        <v>1895</v>
      </c>
      <c r="F165" s="563">
        <v>123218391</v>
      </c>
      <c r="G165" s="563" t="s">
        <v>2356</v>
      </c>
      <c r="H165" s="567" t="s">
        <v>2259</v>
      </c>
      <c r="I165" s="567" t="s">
        <v>2357</v>
      </c>
    </row>
    <row r="166" spans="2:9" x14ac:dyDescent="0.3">
      <c r="B166" s="567" t="s">
        <v>24</v>
      </c>
      <c r="C166" s="567" t="s">
        <v>2355</v>
      </c>
      <c r="D166" s="567" t="s">
        <v>2233</v>
      </c>
      <c r="E166" s="567" t="s">
        <v>1908</v>
      </c>
      <c r="F166" s="563">
        <v>3020064</v>
      </c>
      <c r="G166" s="563" t="s">
        <v>2356</v>
      </c>
      <c r="H166" s="567" t="s">
        <v>2259</v>
      </c>
      <c r="I166" s="567" t="s">
        <v>2357</v>
      </c>
    </row>
    <row r="167" spans="2:9" x14ac:dyDescent="0.3">
      <c r="B167" s="567" t="s">
        <v>1801</v>
      </c>
      <c r="C167" s="567" t="s">
        <v>2355</v>
      </c>
      <c r="D167" s="567" t="s">
        <v>2233</v>
      </c>
      <c r="E167" s="567" t="s">
        <v>1891</v>
      </c>
      <c r="F167" s="563">
        <v>26898006274</v>
      </c>
      <c r="G167" s="563" t="s">
        <v>2356</v>
      </c>
      <c r="H167" s="567" t="s">
        <v>2259</v>
      </c>
      <c r="I167" s="567" t="s">
        <v>2357</v>
      </c>
    </row>
    <row r="168" spans="2:9" x14ac:dyDescent="0.3">
      <c r="B168" s="567" t="s">
        <v>30</v>
      </c>
      <c r="C168" s="567" t="s">
        <v>2355</v>
      </c>
      <c r="D168" s="567" t="s">
        <v>2233</v>
      </c>
      <c r="E168" s="567" t="s">
        <v>1895</v>
      </c>
      <c r="F168" s="563">
        <v>392327134</v>
      </c>
      <c r="G168" s="563" t="s">
        <v>2356</v>
      </c>
      <c r="H168" s="567" t="s">
        <v>2259</v>
      </c>
      <c r="I168" s="567" t="s">
        <v>2357</v>
      </c>
    </row>
    <row r="169" spans="2:9" x14ac:dyDescent="0.3">
      <c r="B169" s="568" t="s">
        <v>30</v>
      </c>
      <c r="C169" s="567" t="s">
        <v>2355</v>
      </c>
      <c r="D169" s="567" t="s">
        <v>2233</v>
      </c>
      <c r="E169" s="567" t="s">
        <v>1895</v>
      </c>
      <c r="F169" s="563">
        <v>39525470</v>
      </c>
      <c r="G169" s="563" t="s">
        <v>2356</v>
      </c>
      <c r="H169" s="567" t="s">
        <v>2259</v>
      </c>
      <c r="I169" s="567" t="s">
        <v>2357</v>
      </c>
    </row>
    <row r="170" spans="2:9" x14ac:dyDescent="0.3">
      <c r="B170" s="568" t="s">
        <v>30</v>
      </c>
      <c r="C170" s="567" t="s">
        <v>2355</v>
      </c>
      <c r="D170" s="567" t="s">
        <v>2233</v>
      </c>
      <c r="E170" s="567" t="s">
        <v>1908</v>
      </c>
      <c r="F170" s="563">
        <v>6304285</v>
      </c>
      <c r="G170" s="563" t="s">
        <v>2356</v>
      </c>
      <c r="H170" s="567" t="s">
        <v>2259</v>
      </c>
      <c r="I170" s="567" t="s">
        <v>2357</v>
      </c>
    </row>
    <row r="171" spans="2:9" x14ac:dyDescent="0.3">
      <c r="B171" s="568" t="s">
        <v>17</v>
      </c>
      <c r="C171" s="567" t="s">
        <v>2355</v>
      </c>
      <c r="D171" s="567" t="s">
        <v>2233</v>
      </c>
      <c r="E171" s="567" t="s">
        <v>1895</v>
      </c>
      <c r="F171" s="563">
        <v>8396965</v>
      </c>
      <c r="G171" s="563" t="s">
        <v>2356</v>
      </c>
      <c r="H171" s="567" t="s">
        <v>2259</v>
      </c>
      <c r="I171" s="567" t="s">
        <v>2357</v>
      </c>
    </row>
    <row r="172" spans="2:9" x14ac:dyDescent="0.3">
      <c r="B172" s="568" t="s">
        <v>17</v>
      </c>
      <c r="C172" s="567" t="s">
        <v>2355</v>
      </c>
      <c r="D172" s="567" t="s">
        <v>2233</v>
      </c>
      <c r="E172" s="567" t="s">
        <v>1895</v>
      </c>
      <c r="F172" s="563">
        <v>2354289</v>
      </c>
      <c r="G172" s="563" t="s">
        <v>2356</v>
      </c>
      <c r="H172" s="567" t="s">
        <v>2259</v>
      </c>
      <c r="I172" s="567" t="s">
        <v>2357</v>
      </c>
    </row>
    <row r="173" spans="2:9" x14ac:dyDescent="0.3">
      <c r="B173" s="568" t="s">
        <v>17</v>
      </c>
      <c r="C173" s="567" t="s">
        <v>2355</v>
      </c>
      <c r="D173" s="567" t="s">
        <v>2233</v>
      </c>
      <c r="E173" s="567" t="s">
        <v>1895</v>
      </c>
      <c r="F173" s="563">
        <v>809567443</v>
      </c>
      <c r="G173" s="563" t="s">
        <v>2356</v>
      </c>
      <c r="H173" s="567" t="s">
        <v>2259</v>
      </c>
      <c r="I173" s="567" t="s">
        <v>2357</v>
      </c>
    </row>
    <row r="174" spans="2:9" x14ac:dyDescent="0.3">
      <c r="B174" s="568" t="s">
        <v>17</v>
      </c>
      <c r="C174" s="567" t="s">
        <v>2355</v>
      </c>
      <c r="D174" s="567" t="s">
        <v>2233</v>
      </c>
      <c r="E174" s="567" t="s">
        <v>1895</v>
      </c>
      <c r="F174" s="563">
        <v>4944007</v>
      </c>
      <c r="G174" s="563" t="s">
        <v>2356</v>
      </c>
      <c r="H174" s="567" t="s">
        <v>2259</v>
      </c>
      <c r="I174" s="567" t="s">
        <v>2357</v>
      </c>
    </row>
    <row r="175" spans="2:9" x14ac:dyDescent="0.3">
      <c r="B175" s="568" t="s">
        <v>17</v>
      </c>
      <c r="C175" s="567" t="s">
        <v>2355</v>
      </c>
      <c r="D175" s="567" t="s">
        <v>2233</v>
      </c>
      <c r="E175" s="567" t="s">
        <v>1899</v>
      </c>
      <c r="F175" s="563">
        <v>1100162678</v>
      </c>
      <c r="G175" s="563" t="s">
        <v>2356</v>
      </c>
      <c r="H175" s="567" t="s">
        <v>2259</v>
      </c>
      <c r="I175" s="567" t="s">
        <v>2357</v>
      </c>
    </row>
    <row r="176" spans="2:9" x14ac:dyDescent="0.3">
      <c r="B176" s="568" t="s">
        <v>17</v>
      </c>
      <c r="C176" s="567" t="s">
        <v>2355</v>
      </c>
      <c r="D176" s="567" t="s">
        <v>2233</v>
      </c>
      <c r="E176" s="567" t="s">
        <v>1908</v>
      </c>
      <c r="F176" s="563">
        <v>13547296</v>
      </c>
      <c r="G176" s="563" t="s">
        <v>2356</v>
      </c>
      <c r="H176" s="567" t="s">
        <v>2259</v>
      </c>
      <c r="I176" s="567" t="s">
        <v>2357</v>
      </c>
    </row>
    <row r="177" spans="2:9" x14ac:dyDescent="0.3">
      <c r="B177" s="567" t="s">
        <v>40</v>
      </c>
      <c r="C177" s="567" t="s">
        <v>2355</v>
      </c>
      <c r="D177" s="567" t="s">
        <v>2233</v>
      </c>
      <c r="E177" s="567" t="s">
        <v>1899</v>
      </c>
      <c r="F177" s="563">
        <v>565382</v>
      </c>
      <c r="G177" s="563" t="s">
        <v>2356</v>
      </c>
      <c r="H177" s="567" t="s">
        <v>2259</v>
      </c>
      <c r="I177" s="567" t="s">
        <v>2357</v>
      </c>
    </row>
    <row r="178" spans="2:9" x14ac:dyDescent="0.3">
      <c r="B178" s="567" t="s">
        <v>40</v>
      </c>
      <c r="C178" s="567" t="s">
        <v>2355</v>
      </c>
      <c r="D178" s="567" t="s">
        <v>2233</v>
      </c>
      <c r="E178" s="567" t="s">
        <v>1899</v>
      </c>
      <c r="F178" s="563">
        <v>215638865</v>
      </c>
      <c r="G178" s="563" t="s">
        <v>2356</v>
      </c>
      <c r="H178" s="567" t="s">
        <v>2259</v>
      </c>
      <c r="I178" s="567" t="s">
        <v>2357</v>
      </c>
    </row>
    <row r="179" spans="2:9" x14ac:dyDescent="0.3">
      <c r="B179" s="567" t="s">
        <v>20</v>
      </c>
      <c r="C179" s="567" t="s">
        <v>2355</v>
      </c>
      <c r="D179" s="567" t="s">
        <v>2233</v>
      </c>
      <c r="E179" s="567" t="s">
        <v>1895</v>
      </c>
      <c r="F179" s="563">
        <v>443840917</v>
      </c>
      <c r="G179" s="563" t="s">
        <v>2356</v>
      </c>
      <c r="H179" s="567" t="s">
        <v>2259</v>
      </c>
      <c r="I179" s="567" t="s">
        <v>2357</v>
      </c>
    </row>
    <row r="180" spans="2:9" x14ac:dyDescent="0.3">
      <c r="B180" s="567" t="s">
        <v>20</v>
      </c>
      <c r="C180" s="567" t="s">
        <v>2355</v>
      </c>
      <c r="D180" s="567" t="s">
        <v>2233</v>
      </c>
      <c r="E180" s="567" t="s">
        <v>1908</v>
      </c>
      <c r="F180" s="563">
        <v>5415684</v>
      </c>
      <c r="G180" s="563" t="s">
        <v>2356</v>
      </c>
      <c r="H180" s="567" t="s">
        <v>2259</v>
      </c>
      <c r="I180" s="567" t="s">
        <v>2357</v>
      </c>
    </row>
    <row r="181" spans="2:9" x14ac:dyDescent="0.3">
      <c r="B181" s="567" t="s">
        <v>20</v>
      </c>
      <c r="C181" s="567" t="s">
        <v>2355</v>
      </c>
      <c r="D181" s="567" t="s">
        <v>2233</v>
      </c>
      <c r="E181" s="567" t="s">
        <v>1899</v>
      </c>
      <c r="F181" s="563">
        <v>276266657</v>
      </c>
      <c r="G181" s="563" t="s">
        <v>2356</v>
      </c>
      <c r="H181" s="567" t="s">
        <v>2259</v>
      </c>
      <c r="I181" s="567" t="s">
        <v>2357</v>
      </c>
    </row>
    <row r="182" spans="2:9" x14ac:dyDescent="0.3">
      <c r="B182" s="567" t="s">
        <v>1801</v>
      </c>
      <c r="C182" s="567" t="s">
        <v>2355</v>
      </c>
      <c r="D182" s="567" t="s">
        <v>2233</v>
      </c>
      <c r="E182" s="567" t="s">
        <v>1891</v>
      </c>
      <c r="F182" s="563">
        <v>16374000000</v>
      </c>
      <c r="G182" s="563" t="s">
        <v>2356</v>
      </c>
      <c r="H182" s="567" t="s">
        <v>2259</v>
      </c>
      <c r="I182" s="567" t="s">
        <v>2357</v>
      </c>
    </row>
    <row r="183" spans="2:9" x14ac:dyDescent="0.3">
      <c r="B183" s="567" t="s">
        <v>1801</v>
      </c>
      <c r="C183" s="567" t="s">
        <v>2355</v>
      </c>
      <c r="D183" s="567" t="s">
        <v>2233</v>
      </c>
      <c r="E183" s="567" t="s">
        <v>1891</v>
      </c>
      <c r="F183" s="563">
        <v>6145727628</v>
      </c>
      <c r="G183" s="563" t="s">
        <v>2356</v>
      </c>
      <c r="H183" s="567" t="s">
        <v>2259</v>
      </c>
      <c r="I183" s="567" t="s">
        <v>2357</v>
      </c>
    </row>
    <row r="184" spans="2:9" x14ac:dyDescent="0.3">
      <c r="B184" s="567" t="s">
        <v>1801</v>
      </c>
      <c r="C184" s="567" t="s">
        <v>2355</v>
      </c>
      <c r="D184" s="567" t="s">
        <v>2233</v>
      </c>
      <c r="E184" s="567" t="s">
        <v>1891</v>
      </c>
      <c r="F184" s="563">
        <v>13429182066</v>
      </c>
      <c r="G184" s="563" t="s">
        <v>2356</v>
      </c>
      <c r="H184" s="567" t="s">
        <v>2259</v>
      </c>
      <c r="I184" s="567" t="s">
        <v>2357</v>
      </c>
    </row>
    <row r="185" spans="2:9" x14ac:dyDescent="0.3">
      <c r="B185" s="567" t="s">
        <v>30</v>
      </c>
      <c r="C185" s="567" t="s">
        <v>2355</v>
      </c>
      <c r="D185" s="567" t="s">
        <v>2233</v>
      </c>
      <c r="E185" s="567" t="s">
        <v>1895</v>
      </c>
      <c r="F185" s="563">
        <v>54300363</v>
      </c>
      <c r="G185" s="563" t="s">
        <v>2356</v>
      </c>
      <c r="H185" s="567" t="s">
        <v>2259</v>
      </c>
      <c r="I185" s="567" t="s">
        <v>2357</v>
      </c>
    </row>
    <row r="186" spans="2:9" x14ac:dyDescent="0.3">
      <c r="B186" s="567" t="s">
        <v>30</v>
      </c>
      <c r="C186" s="567" t="s">
        <v>2355</v>
      </c>
      <c r="D186" s="567" t="s">
        <v>2233</v>
      </c>
      <c r="E186" s="567" t="s">
        <v>1908</v>
      </c>
      <c r="F186" s="563">
        <v>6484817</v>
      </c>
      <c r="G186" s="563" t="s">
        <v>2356</v>
      </c>
      <c r="H186" s="567" t="s">
        <v>2259</v>
      </c>
      <c r="I186" s="567" t="s">
        <v>2357</v>
      </c>
    </row>
    <row r="187" spans="2:9" x14ac:dyDescent="0.3">
      <c r="B187" s="567" t="s">
        <v>30</v>
      </c>
      <c r="C187" s="567" t="s">
        <v>2355</v>
      </c>
      <c r="D187" s="567" t="s">
        <v>2233</v>
      </c>
      <c r="E187" s="567" t="s">
        <v>1895</v>
      </c>
      <c r="F187" s="563">
        <v>441852694</v>
      </c>
      <c r="G187" s="563" t="s">
        <v>2356</v>
      </c>
      <c r="H187" s="567" t="s">
        <v>2259</v>
      </c>
      <c r="I187" s="567" t="s">
        <v>2357</v>
      </c>
    </row>
    <row r="188" spans="2:9" x14ac:dyDescent="0.3">
      <c r="B188" s="567" t="s">
        <v>1804</v>
      </c>
      <c r="C188" s="567" t="s">
        <v>2355</v>
      </c>
      <c r="D188" s="567" t="s">
        <v>2233</v>
      </c>
      <c r="E188" s="567" t="s">
        <v>1908</v>
      </c>
      <c r="F188" s="563">
        <v>254539</v>
      </c>
      <c r="G188" s="563" t="s">
        <v>2356</v>
      </c>
      <c r="H188" s="567" t="s">
        <v>2259</v>
      </c>
      <c r="I188" s="567" t="s">
        <v>2357</v>
      </c>
    </row>
    <row r="189" spans="2:9" x14ac:dyDescent="0.3">
      <c r="B189" s="567" t="s">
        <v>1804</v>
      </c>
      <c r="C189" s="567" t="s">
        <v>2355</v>
      </c>
      <c r="D189" s="567" t="s">
        <v>2233</v>
      </c>
      <c r="E189" s="567" t="s">
        <v>1908</v>
      </c>
      <c r="F189" s="563">
        <v>2816322</v>
      </c>
      <c r="G189" s="563" t="s">
        <v>2356</v>
      </c>
      <c r="H189" s="567" t="s">
        <v>2259</v>
      </c>
      <c r="I189" s="567" t="s">
        <v>2357</v>
      </c>
    </row>
    <row r="190" spans="2:9" x14ac:dyDescent="0.3">
      <c r="B190" s="567" t="s">
        <v>1804</v>
      </c>
      <c r="C190" s="567" t="s">
        <v>2355</v>
      </c>
      <c r="D190" s="567" t="s">
        <v>2233</v>
      </c>
      <c r="E190" s="567" t="s">
        <v>1908</v>
      </c>
      <c r="F190" s="563">
        <v>3898051</v>
      </c>
      <c r="G190" s="563" t="s">
        <v>2356</v>
      </c>
      <c r="H190" s="567" t="s">
        <v>2259</v>
      </c>
      <c r="I190" s="567" t="s">
        <v>2357</v>
      </c>
    </row>
    <row r="191" spans="2:9" x14ac:dyDescent="0.3">
      <c r="B191" s="567" t="s">
        <v>1804</v>
      </c>
      <c r="C191" s="567" t="s">
        <v>2355</v>
      </c>
      <c r="D191" s="567" t="s">
        <v>2233</v>
      </c>
      <c r="E191" s="567" t="s">
        <v>1908</v>
      </c>
      <c r="F191" s="563">
        <v>4588380</v>
      </c>
      <c r="G191" s="563" t="s">
        <v>2356</v>
      </c>
      <c r="H191" s="567" t="s">
        <v>2259</v>
      </c>
      <c r="I191" s="567" t="s">
        <v>2357</v>
      </c>
    </row>
    <row r="192" spans="2:9" x14ac:dyDescent="0.3">
      <c r="B192" s="567" t="s">
        <v>1804</v>
      </c>
      <c r="C192" s="567" t="s">
        <v>2355</v>
      </c>
      <c r="D192" s="567" t="s">
        <v>2233</v>
      </c>
      <c r="E192" s="567" t="s">
        <v>1908</v>
      </c>
      <c r="F192" s="563">
        <v>37950200</v>
      </c>
      <c r="G192" s="563" t="s">
        <v>2356</v>
      </c>
      <c r="H192" s="567" t="s">
        <v>2259</v>
      </c>
      <c r="I192" s="567" t="s">
        <v>2357</v>
      </c>
    </row>
    <row r="193" spans="2:9" x14ac:dyDescent="0.3">
      <c r="B193" s="567" t="s">
        <v>1804</v>
      </c>
      <c r="C193" s="567" t="s">
        <v>2355</v>
      </c>
      <c r="D193" s="567" t="s">
        <v>2233</v>
      </c>
      <c r="E193" s="567" t="s">
        <v>1895</v>
      </c>
      <c r="F193" s="563">
        <v>23849850</v>
      </c>
      <c r="G193" s="563" t="s">
        <v>2356</v>
      </c>
      <c r="H193" s="567" t="s">
        <v>2259</v>
      </c>
      <c r="I193" s="567" t="s">
        <v>2357</v>
      </c>
    </row>
    <row r="194" spans="2:9" x14ac:dyDescent="0.3">
      <c r="B194" s="567" t="s">
        <v>1804</v>
      </c>
      <c r="C194" s="567" t="s">
        <v>2355</v>
      </c>
      <c r="D194" s="567" t="s">
        <v>2233</v>
      </c>
      <c r="E194" s="567" t="s">
        <v>1895</v>
      </c>
      <c r="F194" s="563">
        <v>41879577</v>
      </c>
      <c r="G194" s="563" t="s">
        <v>2356</v>
      </c>
      <c r="H194" s="567" t="s">
        <v>2259</v>
      </c>
      <c r="I194" s="567" t="s">
        <v>2357</v>
      </c>
    </row>
    <row r="195" spans="2:9" x14ac:dyDescent="0.3">
      <c r="B195" s="567" t="s">
        <v>1804</v>
      </c>
      <c r="C195" s="567" t="s">
        <v>2355</v>
      </c>
      <c r="D195" s="567" t="s">
        <v>2233</v>
      </c>
      <c r="E195" s="567" t="s">
        <v>1908</v>
      </c>
      <c r="F195" s="563">
        <v>7673046</v>
      </c>
      <c r="G195" s="563" t="s">
        <v>2356</v>
      </c>
      <c r="H195" s="567" t="s">
        <v>2259</v>
      </c>
      <c r="I195" s="567" t="s">
        <v>2357</v>
      </c>
    </row>
    <row r="196" spans="2:9" x14ac:dyDescent="0.3">
      <c r="B196" s="567" t="s">
        <v>1804</v>
      </c>
      <c r="C196" s="567" t="s">
        <v>2355</v>
      </c>
      <c r="D196" s="567" t="s">
        <v>2233</v>
      </c>
      <c r="E196" s="567" t="s">
        <v>1895</v>
      </c>
      <c r="F196" s="563">
        <v>115752638</v>
      </c>
      <c r="G196" s="563" t="s">
        <v>2356</v>
      </c>
      <c r="H196" s="567" t="s">
        <v>2259</v>
      </c>
      <c r="I196" s="567" t="s">
        <v>2357</v>
      </c>
    </row>
    <row r="197" spans="2:9" x14ac:dyDescent="0.3">
      <c r="B197" s="567" t="s">
        <v>1804</v>
      </c>
      <c r="C197" s="567" t="s">
        <v>2355</v>
      </c>
      <c r="D197" s="567" t="s">
        <v>2233</v>
      </c>
      <c r="E197" s="567" t="s">
        <v>1895</v>
      </c>
      <c r="F197" s="563">
        <v>145926291</v>
      </c>
      <c r="G197" s="563" t="s">
        <v>2356</v>
      </c>
      <c r="H197" s="567" t="s">
        <v>2259</v>
      </c>
      <c r="I197" s="567" t="s">
        <v>2357</v>
      </c>
    </row>
    <row r="198" spans="2:9" x14ac:dyDescent="0.3">
      <c r="B198" s="567" t="s">
        <v>1804</v>
      </c>
      <c r="C198" s="567" t="s">
        <v>2355</v>
      </c>
      <c r="D198" s="567" t="s">
        <v>2233</v>
      </c>
      <c r="E198" s="567" t="s">
        <v>1895</v>
      </c>
      <c r="F198" s="563">
        <v>149189697</v>
      </c>
      <c r="G198" s="563" t="s">
        <v>2356</v>
      </c>
      <c r="H198" s="567" t="s">
        <v>2259</v>
      </c>
      <c r="I198" s="567" t="s">
        <v>2357</v>
      </c>
    </row>
    <row r="199" spans="2:9" x14ac:dyDescent="0.3">
      <c r="B199" s="567" t="s">
        <v>24</v>
      </c>
      <c r="C199" s="567" t="s">
        <v>2355</v>
      </c>
      <c r="D199" s="567" t="s">
        <v>2233</v>
      </c>
      <c r="E199" s="567" t="s">
        <v>1908</v>
      </c>
      <c r="F199" s="563">
        <v>1746544</v>
      </c>
      <c r="G199" s="563" t="s">
        <v>2356</v>
      </c>
      <c r="H199" s="567" t="s">
        <v>2259</v>
      </c>
      <c r="I199" s="567" t="s">
        <v>2357</v>
      </c>
    </row>
    <row r="200" spans="2:9" x14ac:dyDescent="0.3">
      <c r="B200" s="567" t="s">
        <v>24</v>
      </c>
      <c r="C200" s="567" t="s">
        <v>2355</v>
      </c>
      <c r="D200" s="567" t="s">
        <v>2233</v>
      </c>
      <c r="E200" s="567" t="s">
        <v>1895</v>
      </c>
      <c r="F200" s="563">
        <v>130052711</v>
      </c>
      <c r="G200" s="563" t="s">
        <v>2356</v>
      </c>
      <c r="H200" s="567" t="s">
        <v>2259</v>
      </c>
      <c r="I200" s="567" t="s">
        <v>2357</v>
      </c>
    </row>
    <row r="201" spans="2:9" x14ac:dyDescent="0.3">
      <c r="B201" s="567" t="s">
        <v>24</v>
      </c>
      <c r="C201" s="567" t="s">
        <v>2355</v>
      </c>
      <c r="D201" s="567" t="s">
        <v>2233</v>
      </c>
      <c r="E201" s="567" t="s">
        <v>1895</v>
      </c>
      <c r="F201" s="563">
        <v>110736366</v>
      </c>
      <c r="G201" s="563" t="s">
        <v>2356</v>
      </c>
      <c r="H201" s="567" t="s">
        <v>2259</v>
      </c>
      <c r="I201" s="567" t="s">
        <v>2357</v>
      </c>
    </row>
    <row r="202" spans="2:9" x14ac:dyDescent="0.3">
      <c r="B202" s="567" t="s">
        <v>20</v>
      </c>
      <c r="C202" s="567" t="s">
        <v>2355</v>
      </c>
      <c r="D202" s="567" t="s">
        <v>2233</v>
      </c>
      <c r="E202" s="567" t="s">
        <v>1895</v>
      </c>
      <c r="F202" s="563">
        <v>519740211</v>
      </c>
      <c r="G202" s="563" t="s">
        <v>2356</v>
      </c>
      <c r="H202" s="567" t="s">
        <v>2259</v>
      </c>
      <c r="I202" s="567" t="s">
        <v>2357</v>
      </c>
    </row>
    <row r="203" spans="2:9" x14ac:dyDescent="0.3">
      <c r="B203" s="567" t="s">
        <v>20</v>
      </c>
      <c r="C203" s="567" t="s">
        <v>2355</v>
      </c>
      <c r="D203" s="567" t="s">
        <v>2233</v>
      </c>
      <c r="E203" s="567" t="s">
        <v>1908</v>
      </c>
      <c r="F203" s="563">
        <v>5544173</v>
      </c>
      <c r="G203" s="563" t="s">
        <v>2356</v>
      </c>
      <c r="H203" s="567" t="s">
        <v>2259</v>
      </c>
      <c r="I203" s="567" t="s">
        <v>2357</v>
      </c>
    </row>
    <row r="204" spans="2:9" x14ac:dyDescent="0.3">
      <c r="B204" s="567" t="s">
        <v>20</v>
      </c>
      <c r="C204" s="567" t="s">
        <v>2355</v>
      </c>
      <c r="D204" s="567" t="s">
        <v>2233</v>
      </c>
      <c r="E204" s="567" t="s">
        <v>1899</v>
      </c>
      <c r="F204" s="563">
        <v>295629946</v>
      </c>
      <c r="G204" s="563" t="s">
        <v>2356</v>
      </c>
      <c r="H204" s="567" t="s">
        <v>2259</v>
      </c>
      <c r="I204" s="567" t="s">
        <v>2357</v>
      </c>
    </row>
    <row r="205" spans="2:9" x14ac:dyDescent="0.3">
      <c r="B205" s="567" t="s">
        <v>17</v>
      </c>
      <c r="C205" s="567" t="s">
        <v>2355</v>
      </c>
      <c r="D205" s="567" t="s">
        <v>2233</v>
      </c>
      <c r="E205" s="567" t="s">
        <v>1899</v>
      </c>
      <c r="F205" s="563">
        <v>1369404220</v>
      </c>
      <c r="G205" s="563" t="s">
        <v>2356</v>
      </c>
      <c r="H205" s="567" t="s">
        <v>2259</v>
      </c>
      <c r="I205" s="567" t="s">
        <v>2357</v>
      </c>
    </row>
    <row r="206" spans="2:9" x14ac:dyDescent="0.3">
      <c r="B206" s="567" t="s">
        <v>17</v>
      </c>
      <c r="C206" s="567" t="s">
        <v>2355</v>
      </c>
      <c r="D206" s="567" t="s">
        <v>2233</v>
      </c>
      <c r="E206" s="567" t="s">
        <v>1908</v>
      </c>
      <c r="F206" s="563">
        <v>14098474</v>
      </c>
      <c r="G206" s="563" t="s">
        <v>2356</v>
      </c>
      <c r="H206" s="567" t="s">
        <v>2259</v>
      </c>
      <c r="I206" s="567" t="s">
        <v>2357</v>
      </c>
    </row>
    <row r="207" spans="2:9" x14ac:dyDescent="0.3">
      <c r="B207" s="567" t="s">
        <v>17</v>
      </c>
      <c r="C207" s="567" t="s">
        <v>2355</v>
      </c>
      <c r="D207" s="567" t="s">
        <v>2233</v>
      </c>
      <c r="E207" s="567" t="s">
        <v>1895</v>
      </c>
      <c r="F207" s="563">
        <v>10681801</v>
      </c>
      <c r="G207" s="563" t="s">
        <v>2356</v>
      </c>
      <c r="H207" s="567" t="s">
        <v>2259</v>
      </c>
      <c r="I207" s="567" t="s">
        <v>2357</v>
      </c>
    </row>
    <row r="208" spans="2:9" x14ac:dyDescent="0.3">
      <c r="B208" s="567" t="s">
        <v>17</v>
      </c>
      <c r="C208" s="567" t="s">
        <v>2355</v>
      </c>
      <c r="D208" s="567" t="s">
        <v>2233</v>
      </c>
      <c r="E208" s="567" t="s">
        <v>1895</v>
      </c>
      <c r="F208" s="563">
        <v>6289283</v>
      </c>
      <c r="G208" s="563" t="s">
        <v>2356</v>
      </c>
      <c r="H208" s="567" t="s">
        <v>2259</v>
      </c>
      <c r="I208" s="567" t="s">
        <v>2357</v>
      </c>
    </row>
    <row r="209" spans="2:9" x14ac:dyDescent="0.3">
      <c r="B209" s="567" t="s">
        <v>17</v>
      </c>
      <c r="C209" s="567" t="s">
        <v>2355</v>
      </c>
      <c r="D209" s="567" t="s">
        <v>2233</v>
      </c>
      <c r="E209" s="567" t="s">
        <v>1895</v>
      </c>
      <c r="F209" s="563">
        <v>2994896</v>
      </c>
      <c r="G209" s="563" t="s">
        <v>2356</v>
      </c>
      <c r="H209" s="567" t="s">
        <v>2259</v>
      </c>
      <c r="I209" s="567" t="s">
        <v>2357</v>
      </c>
    </row>
    <row r="210" spans="2:9" x14ac:dyDescent="0.3">
      <c r="B210" s="567" t="s">
        <v>17</v>
      </c>
      <c r="C210" s="567" t="s">
        <v>2355</v>
      </c>
      <c r="D210" s="567" t="s">
        <v>2233</v>
      </c>
      <c r="E210" s="567" t="s">
        <v>1895</v>
      </c>
      <c r="F210" s="563">
        <v>923572776</v>
      </c>
      <c r="G210" s="563" t="s">
        <v>2356</v>
      </c>
      <c r="H210" s="567" t="s">
        <v>2259</v>
      </c>
      <c r="I210" s="567" t="s">
        <v>2357</v>
      </c>
    </row>
    <row r="211" spans="2:9" x14ac:dyDescent="0.3">
      <c r="B211" s="567" t="s">
        <v>1801</v>
      </c>
      <c r="C211" s="567" t="s">
        <v>2355</v>
      </c>
      <c r="D211" s="567" t="s">
        <v>2233</v>
      </c>
      <c r="E211" s="567" t="s">
        <v>1891</v>
      </c>
      <c r="F211" s="563">
        <v>5721676874</v>
      </c>
      <c r="G211" s="563" t="s">
        <v>2356</v>
      </c>
      <c r="H211" s="567" t="s">
        <v>2259</v>
      </c>
      <c r="I211" s="567" t="s">
        <v>2357</v>
      </c>
    </row>
    <row r="212" spans="2:9" x14ac:dyDescent="0.3">
      <c r="B212" s="567" t="s">
        <v>1801</v>
      </c>
      <c r="C212" s="567" t="s">
        <v>2355</v>
      </c>
      <c r="D212" s="567" t="s">
        <v>2233</v>
      </c>
      <c r="E212" s="567" t="s">
        <v>1891</v>
      </c>
      <c r="F212" s="563">
        <v>3600000000</v>
      </c>
      <c r="G212" s="563" t="s">
        <v>2356</v>
      </c>
      <c r="H212" s="567" t="s">
        <v>2259</v>
      </c>
      <c r="I212" s="567" t="s">
        <v>2357</v>
      </c>
    </row>
    <row r="213" spans="2:9" x14ac:dyDescent="0.3">
      <c r="B213" s="567" t="s">
        <v>1801</v>
      </c>
      <c r="C213" s="567" t="s">
        <v>2355</v>
      </c>
      <c r="D213" s="567" t="s">
        <v>2233</v>
      </c>
      <c r="E213" s="567" t="s">
        <v>1891</v>
      </c>
      <c r="F213" s="563">
        <v>26400000000</v>
      </c>
      <c r="G213" s="563" t="s">
        <v>2356</v>
      </c>
      <c r="H213" s="567" t="s">
        <v>2259</v>
      </c>
      <c r="I213" s="567" t="s">
        <v>2357</v>
      </c>
    </row>
    <row r="214" spans="2:9" x14ac:dyDescent="0.3">
      <c r="B214" s="567" t="s">
        <v>1941</v>
      </c>
      <c r="C214" s="567" t="s">
        <v>2355</v>
      </c>
      <c r="D214" s="567" t="s">
        <v>2233</v>
      </c>
      <c r="E214" s="567" t="s">
        <v>1899</v>
      </c>
      <c r="F214" s="563">
        <v>323574900</v>
      </c>
      <c r="G214" s="563" t="s">
        <v>2356</v>
      </c>
      <c r="H214" s="567" t="s">
        <v>2259</v>
      </c>
      <c r="I214" s="567" t="s">
        <v>2357</v>
      </c>
    </row>
    <row r="215" spans="2:9" x14ac:dyDescent="0.3">
      <c r="B215" s="567" t="s">
        <v>34</v>
      </c>
      <c r="C215" s="567" t="s">
        <v>2355</v>
      </c>
      <c r="D215" s="567" t="s">
        <v>2233</v>
      </c>
      <c r="E215" s="567" t="s">
        <v>1897</v>
      </c>
      <c r="F215" s="563">
        <v>562267450</v>
      </c>
      <c r="G215" s="563" t="s">
        <v>2356</v>
      </c>
      <c r="H215" s="567" t="s">
        <v>2259</v>
      </c>
      <c r="I215" s="567" t="s">
        <v>2357</v>
      </c>
    </row>
    <row r="216" spans="2:9" x14ac:dyDescent="0.3">
      <c r="B216" s="567" t="s">
        <v>30</v>
      </c>
      <c r="C216" s="567" t="s">
        <v>2355</v>
      </c>
      <c r="D216" s="567" t="s">
        <v>2233</v>
      </c>
      <c r="E216" s="567" t="s">
        <v>1895</v>
      </c>
      <c r="F216" s="563">
        <v>438843367</v>
      </c>
      <c r="G216" s="563" t="s">
        <v>2356</v>
      </c>
      <c r="H216" s="567" t="s">
        <v>2259</v>
      </c>
      <c r="I216" s="567" t="s">
        <v>2357</v>
      </c>
    </row>
    <row r="217" spans="2:9" x14ac:dyDescent="0.3">
      <c r="B217" s="567" t="s">
        <v>30</v>
      </c>
      <c r="C217" s="567" t="s">
        <v>2355</v>
      </c>
      <c r="D217" s="567" t="s">
        <v>2233</v>
      </c>
      <c r="E217" s="567" t="s">
        <v>1895</v>
      </c>
      <c r="F217" s="563">
        <v>43629766</v>
      </c>
      <c r="G217" s="563" t="s">
        <v>2356</v>
      </c>
      <c r="H217" s="567" t="s">
        <v>2259</v>
      </c>
      <c r="I217" s="567" t="s">
        <v>2357</v>
      </c>
    </row>
    <row r="218" spans="2:9" x14ac:dyDescent="0.3">
      <c r="B218" s="568" t="s">
        <v>30</v>
      </c>
      <c r="C218" s="567" t="s">
        <v>2355</v>
      </c>
      <c r="D218" s="567" t="s">
        <v>2233</v>
      </c>
      <c r="E218" s="567" t="s">
        <v>1908</v>
      </c>
      <c r="F218" s="563">
        <v>6472334</v>
      </c>
      <c r="G218" s="563" t="s">
        <v>2356</v>
      </c>
      <c r="H218" s="567" t="s">
        <v>2259</v>
      </c>
      <c r="I218" s="567" t="s">
        <v>2357</v>
      </c>
    </row>
    <row r="219" spans="2:9" x14ac:dyDescent="0.3">
      <c r="B219" s="568" t="s">
        <v>27</v>
      </c>
      <c r="C219" s="567" t="s">
        <v>2355</v>
      </c>
      <c r="D219" s="567" t="s">
        <v>2233</v>
      </c>
      <c r="E219" s="567" t="s">
        <v>1895</v>
      </c>
      <c r="F219" s="563">
        <v>185238000</v>
      </c>
      <c r="G219" s="563" t="s">
        <v>2356</v>
      </c>
      <c r="H219" s="567" t="s">
        <v>2259</v>
      </c>
      <c r="I219" s="567" t="s">
        <v>2357</v>
      </c>
    </row>
    <row r="220" spans="2:9" x14ac:dyDescent="0.3">
      <c r="B220" s="567" t="s">
        <v>1803</v>
      </c>
      <c r="C220" s="567" t="s">
        <v>2358</v>
      </c>
      <c r="D220" s="567" t="s">
        <v>2233</v>
      </c>
      <c r="E220" s="567" t="s">
        <v>1891</v>
      </c>
      <c r="F220" s="563">
        <v>1373120238</v>
      </c>
      <c r="G220" s="563" t="s">
        <v>2356</v>
      </c>
      <c r="H220" s="567" t="s">
        <v>2259</v>
      </c>
      <c r="I220" s="567" t="s">
        <v>2357</v>
      </c>
    </row>
    <row r="221" spans="2:9" x14ac:dyDescent="0.3">
      <c r="B221" s="567" t="s">
        <v>1803</v>
      </c>
      <c r="C221" s="567" t="s">
        <v>2358</v>
      </c>
      <c r="D221" s="567" t="s">
        <v>2233</v>
      </c>
      <c r="E221" s="567" t="s">
        <v>1891</v>
      </c>
      <c r="F221" s="563">
        <v>2499041689</v>
      </c>
      <c r="G221" s="563" t="s">
        <v>2356</v>
      </c>
      <c r="H221" s="567" t="s">
        <v>2259</v>
      </c>
      <c r="I221" s="567" t="s">
        <v>2357</v>
      </c>
    </row>
    <row r="222" spans="2:9" x14ac:dyDescent="0.3">
      <c r="B222" s="567" t="s">
        <v>20</v>
      </c>
      <c r="C222" s="567" t="s">
        <v>2355</v>
      </c>
      <c r="D222" s="567" t="s">
        <v>2233</v>
      </c>
      <c r="E222" s="567" t="s">
        <v>1895</v>
      </c>
      <c r="F222" s="563">
        <v>520830400</v>
      </c>
      <c r="G222" s="563" t="s">
        <v>2356</v>
      </c>
      <c r="H222" s="567" t="s">
        <v>2259</v>
      </c>
      <c r="I222" s="567" t="s">
        <v>2357</v>
      </c>
    </row>
    <row r="223" spans="2:9" x14ac:dyDescent="0.3">
      <c r="B223" s="567" t="s">
        <v>20</v>
      </c>
      <c r="C223" s="567" t="s">
        <v>2355</v>
      </c>
      <c r="D223" s="567" t="s">
        <v>2233</v>
      </c>
      <c r="E223" s="567" t="s">
        <v>1908</v>
      </c>
      <c r="F223" s="563">
        <v>4863699</v>
      </c>
      <c r="G223" s="563" t="s">
        <v>2356</v>
      </c>
      <c r="H223" s="567" t="s">
        <v>2259</v>
      </c>
      <c r="I223" s="567" t="s">
        <v>2357</v>
      </c>
    </row>
    <row r="224" spans="2:9" x14ac:dyDescent="0.3">
      <c r="B224" s="567" t="s">
        <v>20</v>
      </c>
      <c r="C224" s="567" t="s">
        <v>2355</v>
      </c>
      <c r="D224" s="567" t="s">
        <v>2233</v>
      </c>
      <c r="E224" s="567" t="s">
        <v>1899</v>
      </c>
      <c r="F224" s="563">
        <v>268616597</v>
      </c>
      <c r="G224" s="563" t="s">
        <v>2356</v>
      </c>
      <c r="H224" s="567" t="s">
        <v>2259</v>
      </c>
      <c r="I224" s="567" t="s">
        <v>2357</v>
      </c>
    </row>
    <row r="225" spans="2:9" x14ac:dyDescent="0.3">
      <c r="B225" s="567" t="s">
        <v>1804</v>
      </c>
      <c r="C225" s="567" t="s">
        <v>2355</v>
      </c>
      <c r="D225" s="567" t="s">
        <v>2233</v>
      </c>
      <c r="E225" s="567" t="s">
        <v>1908</v>
      </c>
      <c r="F225" s="563">
        <v>58104318</v>
      </c>
      <c r="G225" s="563" t="s">
        <v>2356</v>
      </c>
      <c r="H225" s="567" t="s">
        <v>2259</v>
      </c>
      <c r="I225" s="567" t="s">
        <v>2357</v>
      </c>
    </row>
    <row r="226" spans="2:9" x14ac:dyDescent="0.3">
      <c r="B226" s="567" t="s">
        <v>1804</v>
      </c>
      <c r="C226" s="567" t="s">
        <v>2355</v>
      </c>
      <c r="D226" s="567" t="s">
        <v>2233</v>
      </c>
      <c r="E226" s="567" t="s">
        <v>1895</v>
      </c>
      <c r="F226" s="563">
        <v>15496928</v>
      </c>
      <c r="G226" s="563" t="s">
        <v>2356</v>
      </c>
      <c r="H226" s="567" t="s">
        <v>2259</v>
      </c>
      <c r="I226" s="567" t="s">
        <v>2357</v>
      </c>
    </row>
    <row r="227" spans="2:9" x14ac:dyDescent="0.3">
      <c r="B227" s="567" t="s">
        <v>1804</v>
      </c>
      <c r="C227" s="567" t="s">
        <v>2355</v>
      </c>
      <c r="D227" s="567" t="s">
        <v>2233</v>
      </c>
      <c r="E227" s="567" t="s">
        <v>1895</v>
      </c>
      <c r="F227" s="563">
        <v>39425429</v>
      </c>
      <c r="G227" s="563" t="s">
        <v>2356</v>
      </c>
      <c r="H227" s="567" t="s">
        <v>2259</v>
      </c>
      <c r="I227" s="567" t="s">
        <v>2357</v>
      </c>
    </row>
    <row r="228" spans="2:9" x14ac:dyDescent="0.3">
      <c r="B228" s="567" t="s">
        <v>1804</v>
      </c>
      <c r="C228" s="567" t="s">
        <v>2355</v>
      </c>
      <c r="D228" s="567" t="s">
        <v>2233</v>
      </c>
      <c r="E228" s="567" t="s">
        <v>1908</v>
      </c>
      <c r="F228" s="563">
        <v>204399</v>
      </c>
      <c r="G228" s="563" t="s">
        <v>2356</v>
      </c>
      <c r="H228" s="567" t="s">
        <v>2259</v>
      </c>
      <c r="I228" s="567" t="s">
        <v>2357</v>
      </c>
    </row>
    <row r="229" spans="2:9" x14ac:dyDescent="0.3">
      <c r="B229" s="567" t="s">
        <v>1804</v>
      </c>
      <c r="C229" s="567" t="s">
        <v>2355</v>
      </c>
      <c r="D229" s="567" t="s">
        <v>2233</v>
      </c>
      <c r="E229" s="567" t="s">
        <v>1908</v>
      </c>
      <c r="F229" s="563">
        <v>3461861</v>
      </c>
      <c r="G229" s="563" t="s">
        <v>2356</v>
      </c>
      <c r="H229" s="567" t="s">
        <v>2259</v>
      </c>
      <c r="I229" s="567" t="s">
        <v>2357</v>
      </c>
    </row>
    <row r="230" spans="2:9" x14ac:dyDescent="0.3">
      <c r="B230" s="567" t="s">
        <v>1804</v>
      </c>
      <c r="C230" s="567" t="s">
        <v>2355</v>
      </c>
      <c r="D230" s="567" t="s">
        <v>2233</v>
      </c>
      <c r="E230" s="567" t="s">
        <v>1908</v>
      </c>
      <c r="F230" s="563">
        <v>6855554</v>
      </c>
      <c r="G230" s="563" t="s">
        <v>2356</v>
      </c>
      <c r="H230" s="567" t="s">
        <v>2259</v>
      </c>
      <c r="I230" s="567" t="s">
        <v>2357</v>
      </c>
    </row>
    <row r="231" spans="2:9" x14ac:dyDescent="0.3">
      <c r="B231" s="567" t="s">
        <v>1804</v>
      </c>
      <c r="C231" s="567" t="s">
        <v>2355</v>
      </c>
      <c r="D231" s="567" t="s">
        <v>2233</v>
      </c>
      <c r="E231" s="567" t="s">
        <v>1908</v>
      </c>
      <c r="F231" s="563">
        <v>10183984</v>
      </c>
      <c r="G231" s="563" t="s">
        <v>2356</v>
      </c>
      <c r="H231" s="567" t="s">
        <v>2259</v>
      </c>
      <c r="I231" s="567" t="s">
        <v>2357</v>
      </c>
    </row>
    <row r="232" spans="2:9" x14ac:dyDescent="0.3">
      <c r="B232" s="567" t="s">
        <v>1804</v>
      </c>
      <c r="C232" s="567" t="s">
        <v>2355</v>
      </c>
      <c r="D232" s="567" t="s">
        <v>2233</v>
      </c>
      <c r="E232" s="567" t="s">
        <v>1895</v>
      </c>
      <c r="F232" s="563">
        <v>114516863</v>
      </c>
      <c r="G232" s="563" t="s">
        <v>2356</v>
      </c>
      <c r="H232" s="567" t="s">
        <v>2259</v>
      </c>
      <c r="I232" s="567" t="s">
        <v>2357</v>
      </c>
    </row>
    <row r="233" spans="2:9" x14ac:dyDescent="0.3">
      <c r="B233" s="567" t="s">
        <v>1804</v>
      </c>
      <c r="C233" s="567" t="s">
        <v>2355</v>
      </c>
      <c r="D233" s="567" t="s">
        <v>2233</v>
      </c>
      <c r="E233" s="567" t="s">
        <v>1895</v>
      </c>
      <c r="F233" s="563">
        <v>162249090</v>
      </c>
      <c r="G233" s="563" t="s">
        <v>2356</v>
      </c>
      <c r="H233" s="567" t="s">
        <v>2259</v>
      </c>
      <c r="I233" s="567" t="s">
        <v>2357</v>
      </c>
    </row>
    <row r="234" spans="2:9" x14ac:dyDescent="0.3">
      <c r="B234" s="567" t="s">
        <v>1804</v>
      </c>
      <c r="C234" s="567" t="s">
        <v>2355</v>
      </c>
      <c r="D234" s="567" t="s">
        <v>2233</v>
      </c>
      <c r="E234" s="567" t="s">
        <v>1895</v>
      </c>
      <c r="F234" s="563">
        <v>1306948368</v>
      </c>
      <c r="G234" s="563" t="s">
        <v>2356</v>
      </c>
      <c r="H234" s="567" t="s">
        <v>2259</v>
      </c>
      <c r="I234" s="567" t="s">
        <v>2357</v>
      </c>
    </row>
    <row r="235" spans="2:9" x14ac:dyDescent="0.3">
      <c r="B235" s="567" t="s">
        <v>1804</v>
      </c>
      <c r="C235" s="567" t="s">
        <v>2355</v>
      </c>
      <c r="D235" s="567" t="s">
        <v>2233</v>
      </c>
      <c r="E235" s="567" t="s">
        <v>1895</v>
      </c>
      <c r="F235" s="563">
        <v>157495657</v>
      </c>
      <c r="G235" s="563" t="s">
        <v>2356</v>
      </c>
      <c r="H235" s="567" t="s">
        <v>2259</v>
      </c>
      <c r="I235" s="567" t="s">
        <v>2357</v>
      </c>
    </row>
    <row r="236" spans="2:9" x14ac:dyDescent="0.3">
      <c r="B236" s="567" t="s">
        <v>24</v>
      </c>
      <c r="C236" s="567" t="s">
        <v>2355</v>
      </c>
      <c r="D236" s="567" t="s">
        <v>2233</v>
      </c>
      <c r="E236" s="567" t="s">
        <v>1908</v>
      </c>
      <c r="F236" s="563">
        <v>4816292</v>
      </c>
      <c r="G236" s="563" t="s">
        <v>2356</v>
      </c>
      <c r="H236" s="567" t="s">
        <v>2259</v>
      </c>
      <c r="I236" s="567" t="s">
        <v>2357</v>
      </c>
    </row>
    <row r="237" spans="2:9" x14ac:dyDescent="0.3">
      <c r="B237" s="567" t="s">
        <v>24</v>
      </c>
      <c r="C237" s="567" t="s">
        <v>2355</v>
      </c>
      <c r="D237" s="567" t="s">
        <v>2233</v>
      </c>
      <c r="E237" s="567" t="s">
        <v>1908</v>
      </c>
      <c r="F237" s="563">
        <v>2107718</v>
      </c>
      <c r="G237" s="563" t="s">
        <v>2356</v>
      </c>
      <c r="H237" s="567" t="s">
        <v>2259</v>
      </c>
      <c r="I237" s="567" t="s">
        <v>2357</v>
      </c>
    </row>
    <row r="238" spans="2:9" x14ac:dyDescent="0.3">
      <c r="B238" s="567" t="s">
        <v>24</v>
      </c>
      <c r="C238" s="567" t="s">
        <v>2355</v>
      </c>
      <c r="D238" s="567" t="s">
        <v>2233</v>
      </c>
      <c r="E238" s="567" t="s">
        <v>1895</v>
      </c>
      <c r="F238" s="563">
        <v>115596872</v>
      </c>
      <c r="G238" s="563" t="s">
        <v>2356</v>
      </c>
      <c r="H238" s="567" t="s">
        <v>2259</v>
      </c>
      <c r="I238" s="567" t="s">
        <v>2357</v>
      </c>
    </row>
    <row r="239" spans="2:9" x14ac:dyDescent="0.3">
      <c r="B239" s="567" t="s">
        <v>24</v>
      </c>
      <c r="C239" s="567" t="s">
        <v>2355</v>
      </c>
      <c r="D239" s="567" t="s">
        <v>2233</v>
      </c>
      <c r="E239" s="567" t="s">
        <v>1895</v>
      </c>
      <c r="F239" s="563">
        <v>125684548</v>
      </c>
      <c r="G239" s="563" t="s">
        <v>2356</v>
      </c>
      <c r="H239" s="567" t="s">
        <v>2259</v>
      </c>
      <c r="I239" s="567" t="s">
        <v>2357</v>
      </c>
    </row>
    <row r="240" spans="2:9" x14ac:dyDescent="0.3">
      <c r="B240" s="567" t="s">
        <v>17</v>
      </c>
      <c r="C240" s="567" t="s">
        <v>2355</v>
      </c>
      <c r="D240" s="567" t="s">
        <v>2233</v>
      </c>
      <c r="E240" s="567" t="s">
        <v>1894</v>
      </c>
      <c r="F240" s="563">
        <v>35889299001</v>
      </c>
      <c r="G240" s="563" t="s">
        <v>2356</v>
      </c>
      <c r="H240" s="567" t="s">
        <v>2259</v>
      </c>
      <c r="I240" s="567" t="s">
        <v>2357</v>
      </c>
    </row>
    <row r="241" spans="2:9" x14ac:dyDescent="0.3">
      <c r="B241" s="567" t="s">
        <v>17</v>
      </c>
      <c r="C241" s="567" t="s">
        <v>2355</v>
      </c>
      <c r="D241" s="567" t="s">
        <v>2233</v>
      </c>
      <c r="E241" s="567" t="s">
        <v>1899</v>
      </c>
      <c r="F241" s="563">
        <v>1018825112</v>
      </c>
      <c r="G241" s="563" t="s">
        <v>2356</v>
      </c>
      <c r="H241" s="567" t="s">
        <v>2259</v>
      </c>
      <c r="I241" s="567" t="s">
        <v>2357</v>
      </c>
    </row>
    <row r="242" spans="2:9" x14ac:dyDescent="0.3">
      <c r="B242" s="567" t="s">
        <v>17</v>
      </c>
      <c r="C242" s="567" t="s">
        <v>2355</v>
      </c>
      <c r="D242" s="567" t="s">
        <v>2233</v>
      </c>
      <c r="E242" s="567" t="s">
        <v>1908</v>
      </c>
      <c r="F242" s="563">
        <v>14606614</v>
      </c>
      <c r="G242" s="563" t="s">
        <v>2356</v>
      </c>
      <c r="H242" s="567" t="s">
        <v>2259</v>
      </c>
      <c r="I242" s="567" t="s">
        <v>2357</v>
      </c>
    </row>
    <row r="243" spans="2:9" x14ac:dyDescent="0.3">
      <c r="B243" s="567" t="s">
        <v>17</v>
      </c>
      <c r="C243" s="567" t="s">
        <v>2355</v>
      </c>
      <c r="D243" s="567" t="s">
        <v>2233</v>
      </c>
      <c r="E243" s="567" t="s">
        <v>1895</v>
      </c>
      <c r="F243" s="563">
        <v>3460226</v>
      </c>
      <c r="G243" s="563" t="s">
        <v>2356</v>
      </c>
      <c r="H243" s="567" t="s">
        <v>2259</v>
      </c>
      <c r="I243" s="567" t="s">
        <v>2357</v>
      </c>
    </row>
    <row r="244" spans="2:9" x14ac:dyDescent="0.3">
      <c r="B244" s="567" t="s">
        <v>17</v>
      </c>
      <c r="C244" s="567" t="s">
        <v>2355</v>
      </c>
      <c r="D244" s="567" t="s">
        <v>2233</v>
      </c>
      <c r="E244" s="567" t="s">
        <v>1895</v>
      </c>
      <c r="F244" s="563">
        <v>7266475</v>
      </c>
      <c r="G244" s="563" t="s">
        <v>2356</v>
      </c>
      <c r="H244" s="567" t="s">
        <v>2259</v>
      </c>
      <c r="I244" s="567" t="s">
        <v>2357</v>
      </c>
    </row>
    <row r="245" spans="2:9" x14ac:dyDescent="0.3">
      <c r="B245" s="567" t="s">
        <v>17</v>
      </c>
      <c r="C245" s="567" t="s">
        <v>2355</v>
      </c>
      <c r="D245" s="567" t="s">
        <v>2233</v>
      </c>
      <c r="E245" s="567" t="s">
        <v>1895</v>
      </c>
      <c r="F245" s="563">
        <v>12341470</v>
      </c>
      <c r="G245" s="563" t="s">
        <v>2356</v>
      </c>
      <c r="H245" s="567" t="s">
        <v>2259</v>
      </c>
      <c r="I245" s="567" t="s">
        <v>2357</v>
      </c>
    </row>
    <row r="246" spans="2:9" x14ac:dyDescent="0.3">
      <c r="B246" s="567" t="s">
        <v>17</v>
      </c>
      <c r="C246" s="567" t="s">
        <v>2355</v>
      </c>
      <c r="D246" s="567" t="s">
        <v>2233</v>
      </c>
      <c r="E246" s="567" t="s">
        <v>1895</v>
      </c>
      <c r="F246" s="563">
        <v>905288296</v>
      </c>
      <c r="G246" s="563" t="s">
        <v>2356</v>
      </c>
      <c r="H246" s="567" t="s">
        <v>2259</v>
      </c>
      <c r="I246" s="567" t="s">
        <v>2357</v>
      </c>
    </row>
    <row r="247" spans="2:9" x14ac:dyDescent="0.3">
      <c r="B247" s="567" t="s">
        <v>17</v>
      </c>
      <c r="C247" s="567" t="s">
        <v>2355</v>
      </c>
      <c r="D247" s="567" t="s">
        <v>2233</v>
      </c>
      <c r="E247" s="567" t="s">
        <v>1896</v>
      </c>
      <c r="F247" s="563">
        <v>91425279</v>
      </c>
      <c r="G247" s="563" t="s">
        <v>2356</v>
      </c>
      <c r="H247" s="567" t="s">
        <v>2259</v>
      </c>
      <c r="I247" s="567" t="s">
        <v>2357</v>
      </c>
    </row>
    <row r="248" spans="2:9" x14ac:dyDescent="0.3">
      <c r="B248" s="567" t="s">
        <v>1801</v>
      </c>
      <c r="C248" s="567" t="s">
        <v>2355</v>
      </c>
      <c r="D248" s="567" t="s">
        <v>2233</v>
      </c>
      <c r="E248" s="567" t="s">
        <v>1891</v>
      </c>
      <c r="F248" s="563">
        <v>662811485</v>
      </c>
      <c r="G248" s="563" t="s">
        <v>2356</v>
      </c>
      <c r="H248" s="567" t="s">
        <v>2259</v>
      </c>
      <c r="I248" s="567" t="s">
        <v>2357</v>
      </c>
    </row>
    <row r="249" spans="2:9" x14ac:dyDescent="0.3">
      <c r="B249" s="567" t="s">
        <v>1801</v>
      </c>
      <c r="C249" s="567" t="s">
        <v>2355</v>
      </c>
      <c r="D249" s="567" t="s">
        <v>2233</v>
      </c>
      <c r="E249" s="567" t="s">
        <v>1891</v>
      </c>
      <c r="F249" s="563">
        <v>11580114334</v>
      </c>
      <c r="G249" s="563" t="s">
        <v>2356</v>
      </c>
      <c r="H249" s="567" t="s">
        <v>2259</v>
      </c>
      <c r="I249" s="567" t="s">
        <v>2357</v>
      </c>
    </row>
    <row r="250" spans="2:9" x14ac:dyDescent="0.3">
      <c r="B250" s="567" t="s">
        <v>1801</v>
      </c>
      <c r="C250" s="567" t="s">
        <v>2355</v>
      </c>
      <c r="D250" s="567" t="s">
        <v>2233</v>
      </c>
      <c r="E250" s="567" t="s">
        <v>1891</v>
      </c>
      <c r="F250" s="563">
        <v>27453600000</v>
      </c>
      <c r="G250" s="563" t="s">
        <v>2356</v>
      </c>
      <c r="H250" s="567" t="s">
        <v>2259</v>
      </c>
      <c r="I250" s="567" t="s">
        <v>2357</v>
      </c>
    </row>
    <row r="251" spans="2:9" x14ac:dyDescent="0.3">
      <c r="B251" s="567" t="s">
        <v>34</v>
      </c>
      <c r="C251" s="567" t="s">
        <v>2355</v>
      </c>
      <c r="D251" s="567" t="s">
        <v>2233</v>
      </c>
      <c r="E251" s="567" t="s">
        <v>1897</v>
      </c>
      <c r="F251" s="563">
        <v>286193629</v>
      </c>
      <c r="G251" s="563" t="s">
        <v>2356</v>
      </c>
      <c r="H251" s="567" t="s">
        <v>2259</v>
      </c>
      <c r="I251" s="567" t="s">
        <v>2357</v>
      </c>
    </row>
    <row r="252" spans="2:9" x14ac:dyDescent="0.3">
      <c r="B252" s="567" t="s">
        <v>30</v>
      </c>
      <c r="C252" s="567" t="s">
        <v>2355</v>
      </c>
      <c r="D252" s="567" t="s">
        <v>2233</v>
      </c>
      <c r="E252" s="567" t="s">
        <v>1908</v>
      </c>
      <c r="F252" s="563">
        <v>8064624</v>
      </c>
      <c r="G252" s="563" t="s">
        <v>2356</v>
      </c>
      <c r="H252" s="567" t="s">
        <v>2259</v>
      </c>
      <c r="I252" s="567" t="s">
        <v>2357</v>
      </c>
    </row>
    <row r="253" spans="2:9" x14ac:dyDescent="0.3">
      <c r="B253" s="567" t="s">
        <v>30</v>
      </c>
      <c r="C253" s="567" t="s">
        <v>2355</v>
      </c>
      <c r="D253" s="567" t="s">
        <v>2233</v>
      </c>
      <c r="E253" s="567" t="s">
        <v>1895</v>
      </c>
      <c r="F253" s="563">
        <v>48747477</v>
      </c>
      <c r="G253" s="563" t="s">
        <v>2356</v>
      </c>
      <c r="H253" s="567" t="s">
        <v>2259</v>
      </c>
      <c r="I253" s="567" t="s">
        <v>2357</v>
      </c>
    </row>
    <row r="254" spans="2:9" x14ac:dyDescent="0.3">
      <c r="B254" s="568" t="s">
        <v>30</v>
      </c>
      <c r="C254" s="567" t="s">
        <v>2355</v>
      </c>
      <c r="D254" s="567" t="s">
        <v>2233</v>
      </c>
      <c r="E254" s="567" t="s">
        <v>1895</v>
      </c>
      <c r="F254" s="563">
        <v>479976292</v>
      </c>
      <c r="G254" s="563" t="s">
        <v>2356</v>
      </c>
      <c r="H254" s="567" t="s">
        <v>2259</v>
      </c>
      <c r="I254" s="567" t="s">
        <v>2357</v>
      </c>
    </row>
    <row r="255" spans="2:9" x14ac:dyDescent="0.3">
      <c r="B255" s="568" t="s">
        <v>27</v>
      </c>
      <c r="C255" s="567" t="s">
        <v>2355</v>
      </c>
      <c r="D255" s="567" t="s">
        <v>2233</v>
      </c>
      <c r="E255" s="567" t="s">
        <v>1895</v>
      </c>
      <c r="F255" s="563">
        <v>163879000</v>
      </c>
      <c r="G255" s="563" t="s">
        <v>2356</v>
      </c>
      <c r="H255" s="567" t="s">
        <v>2259</v>
      </c>
      <c r="I255" s="567" t="s">
        <v>2357</v>
      </c>
    </row>
    <row r="256" spans="2:9" x14ac:dyDescent="0.3">
      <c r="B256" s="568" t="s">
        <v>1803</v>
      </c>
      <c r="C256" s="567" t="s">
        <v>2358</v>
      </c>
      <c r="D256" s="567" t="s">
        <v>2233</v>
      </c>
      <c r="E256" s="567" t="s">
        <v>1891</v>
      </c>
      <c r="F256" s="563">
        <v>3718144565</v>
      </c>
      <c r="G256" s="563" t="s">
        <v>2356</v>
      </c>
      <c r="H256" s="567" t="s">
        <v>2259</v>
      </c>
      <c r="I256" s="567" t="s">
        <v>2357</v>
      </c>
    </row>
    <row r="257" spans="2:9" x14ac:dyDescent="0.3">
      <c r="B257" s="567" t="s">
        <v>1803</v>
      </c>
      <c r="C257" s="567" t="s">
        <v>2358</v>
      </c>
      <c r="D257" s="567" t="s">
        <v>2233</v>
      </c>
      <c r="E257" s="567" t="s">
        <v>1891</v>
      </c>
      <c r="F257" s="563">
        <v>749609578</v>
      </c>
      <c r="G257" s="563" t="s">
        <v>2356</v>
      </c>
      <c r="H257" s="567" t="s">
        <v>2259</v>
      </c>
      <c r="I257" s="567" t="s">
        <v>2357</v>
      </c>
    </row>
    <row r="258" spans="2:9" x14ac:dyDescent="0.3">
      <c r="B258" s="567" t="s">
        <v>1803</v>
      </c>
      <c r="C258" s="567" t="s">
        <v>2358</v>
      </c>
      <c r="D258" s="567" t="s">
        <v>2233</v>
      </c>
      <c r="E258" s="567" t="s">
        <v>1891</v>
      </c>
      <c r="F258" s="563">
        <v>1400354149</v>
      </c>
      <c r="G258" s="563" t="s">
        <v>2356</v>
      </c>
      <c r="H258" s="567" t="s">
        <v>2259</v>
      </c>
      <c r="I258" s="567" t="s">
        <v>2357</v>
      </c>
    </row>
    <row r="259" spans="2:9" x14ac:dyDescent="0.3">
      <c r="B259" s="567" t="s">
        <v>1804</v>
      </c>
      <c r="C259" s="567" t="s">
        <v>2355</v>
      </c>
      <c r="D259" s="567" t="s">
        <v>2233</v>
      </c>
      <c r="E259" s="567" t="s">
        <v>1908</v>
      </c>
      <c r="F259" s="563">
        <v>460678</v>
      </c>
      <c r="G259" s="563" t="s">
        <v>2356</v>
      </c>
      <c r="H259" s="567" t="s">
        <v>2259</v>
      </c>
      <c r="I259" s="567" t="s">
        <v>2357</v>
      </c>
    </row>
    <row r="260" spans="2:9" x14ac:dyDescent="0.3">
      <c r="B260" s="567" t="s">
        <v>1804</v>
      </c>
      <c r="C260" s="567" t="s">
        <v>2355</v>
      </c>
      <c r="D260" s="567" t="s">
        <v>2233</v>
      </c>
      <c r="E260" s="567" t="s">
        <v>1895</v>
      </c>
      <c r="F260" s="563">
        <v>1677551</v>
      </c>
      <c r="G260" s="563" t="s">
        <v>2356</v>
      </c>
      <c r="H260" s="567" t="s">
        <v>2259</v>
      </c>
      <c r="I260" s="567" t="s">
        <v>2357</v>
      </c>
    </row>
    <row r="261" spans="2:9" x14ac:dyDescent="0.3">
      <c r="B261" s="567" t="s">
        <v>1804</v>
      </c>
      <c r="C261" s="567" t="s">
        <v>2355</v>
      </c>
      <c r="D261" s="567" t="s">
        <v>2233</v>
      </c>
      <c r="E261" s="567" t="s">
        <v>1908</v>
      </c>
      <c r="F261" s="563">
        <v>6261866</v>
      </c>
      <c r="G261" s="563" t="s">
        <v>2356</v>
      </c>
      <c r="H261" s="567" t="s">
        <v>2259</v>
      </c>
      <c r="I261" s="567" t="s">
        <v>2357</v>
      </c>
    </row>
    <row r="262" spans="2:9" x14ac:dyDescent="0.3">
      <c r="B262" s="567" t="s">
        <v>1804</v>
      </c>
      <c r="C262" s="567" t="s">
        <v>2355</v>
      </c>
      <c r="D262" s="567" t="s">
        <v>2233</v>
      </c>
      <c r="E262" s="567" t="s">
        <v>1895</v>
      </c>
      <c r="F262" s="563">
        <v>43678793</v>
      </c>
      <c r="G262" s="563" t="s">
        <v>2356</v>
      </c>
      <c r="H262" s="567" t="s">
        <v>2259</v>
      </c>
      <c r="I262" s="567" t="s">
        <v>2357</v>
      </c>
    </row>
    <row r="263" spans="2:9" x14ac:dyDescent="0.3">
      <c r="B263" s="567" t="s">
        <v>1804</v>
      </c>
      <c r="C263" s="567" t="s">
        <v>2355</v>
      </c>
      <c r="D263" s="567" t="s">
        <v>2233</v>
      </c>
      <c r="E263" s="567" t="s">
        <v>1908</v>
      </c>
      <c r="F263" s="563">
        <v>46949787</v>
      </c>
      <c r="G263" s="563" t="s">
        <v>2356</v>
      </c>
      <c r="H263" s="567" t="s">
        <v>2259</v>
      </c>
      <c r="I263" s="567" t="s">
        <v>2357</v>
      </c>
    </row>
    <row r="264" spans="2:9" x14ac:dyDescent="0.3">
      <c r="B264" s="567" t="s">
        <v>1804</v>
      </c>
      <c r="C264" s="567" t="s">
        <v>2355</v>
      </c>
      <c r="D264" s="567" t="s">
        <v>2233</v>
      </c>
      <c r="E264" s="567" t="s">
        <v>1908</v>
      </c>
      <c r="F264" s="563">
        <v>17608324</v>
      </c>
      <c r="G264" s="563" t="s">
        <v>2356</v>
      </c>
      <c r="H264" s="567" t="s">
        <v>2259</v>
      </c>
      <c r="I264" s="567" t="s">
        <v>2357</v>
      </c>
    </row>
    <row r="265" spans="2:9" x14ac:dyDescent="0.3">
      <c r="B265" s="567" t="s">
        <v>1804</v>
      </c>
      <c r="C265" s="567" t="s">
        <v>2355</v>
      </c>
      <c r="D265" s="567" t="s">
        <v>2233</v>
      </c>
      <c r="E265" s="567" t="s">
        <v>1895</v>
      </c>
      <c r="F265" s="563">
        <v>23125332</v>
      </c>
      <c r="G265" s="563" t="s">
        <v>2356</v>
      </c>
      <c r="H265" s="567" t="s">
        <v>2259</v>
      </c>
      <c r="I265" s="567" t="s">
        <v>2357</v>
      </c>
    </row>
    <row r="266" spans="2:9" x14ac:dyDescent="0.3">
      <c r="B266" s="567" t="s">
        <v>1804</v>
      </c>
      <c r="C266" s="567" t="s">
        <v>2355</v>
      </c>
      <c r="D266" s="567" t="s">
        <v>2233</v>
      </c>
      <c r="E266" s="567" t="s">
        <v>1895</v>
      </c>
      <c r="F266" s="563">
        <v>33581120</v>
      </c>
      <c r="G266" s="563" t="s">
        <v>2356</v>
      </c>
      <c r="H266" s="567" t="s">
        <v>2259</v>
      </c>
      <c r="I266" s="567" t="s">
        <v>2357</v>
      </c>
    </row>
    <row r="267" spans="2:9" x14ac:dyDescent="0.3">
      <c r="B267" s="567" t="s">
        <v>1804</v>
      </c>
      <c r="C267" s="567" t="s">
        <v>2355</v>
      </c>
      <c r="D267" s="567" t="s">
        <v>2233</v>
      </c>
      <c r="E267" s="567" t="s">
        <v>1895</v>
      </c>
      <c r="F267" s="563">
        <v>122947760</v>
      </c>
      <c r="G267" s="563" t="s">
        <v>2356</v>
      </c>
      <c r="H267" s="567" t="s">
        <v>2259</v>
      </c>
      <c r="I267" s="567" t="s">
        <v>2357</v>
      </c>
    </row>
    <row r="268" spans="2:9" x14ac:dyDescent="0.3">
      <c r="B268" s="567" t="s">
        <v>1804</v>
      </c>
      <c r="C268" s="567" t="s">
        <v>2355</v>
      </c>
      <c r="D268" s="567" t="s">
        <v>2233</v>
      </c>
      <c r="E268" s="567" t="s">
        <v>1895</v>
      </c>
      <c r="F268" s="563">
        <v>153981873</v>
      </c>
      <c r="G268" s="563" t="s">
        <v>2356</v>
      </c>
      <c r="H268" s="567" t="s">
        <v>2259</v>
      </c>
      <c r="I268" s="567" t="s">
        <v>2357</v>
      </c>
    </row>
    <row r="269" spans="2:9" x14ac:dyDescent="0.3">
      <c r="B269" s="567" t="s">
        <v>24</v>
      </c>
      <c r="C269" s="567" t="s">
        <v>2355</v>
      </c>
      <c r="D269" s="567" t="s">
        <v>2233</v>
      </c>
      <c r="E269" s="567" t="s">
        <v>1908</v>
      </c>
      <c r="F269" s="563">
        <v>3465987</v>
      </c>
      <c r="G269" s="563" t="s">
        <v>2356</v>
      </c>
      <c r="H269" s="567" t="s">
        <v>2259</v>
      </c>
      <c r="I269" s="567" t="s">
        <v>2357</v>
      </c>
    </row>
    <row r="270" spans="2:9" x14ac:dyDescent="0.3">
      <c r="B270" s="567" t="s">
        <v>24</v>
      </c>
      <c r="C270" s="567" t="s">
        <v>2355</v>
      </c>
      <c r="D270" s="567" t="s">
        <v>2233</v>
      </c>
      <c r="E270" s="567" t="s">
        <v>1908</v>
      </c>
      <c r="F270" s="563">
        <v>8189053</v>
      </c>
      <c r="G270" s="563" t="s">
        <v>2356</v>
      </c>
      <c r="H270" s="567" t="s">
        <v>2259</v>
      </c>
      <c r="I270" s="567" t="s">
        <v>2357</v>
      </c>
    </row>
    <row r="271" spans="2:9" x14ac:dyDescent="0.3">
      <c r="B271" s="567" t="s">
        <v>24</v>
      </c>
      <c r="C271" s="567" t="s">
        <v>2355</v>
      </c>
      <c r="D271" s="567" t="s">
        <v>2233</v>
      </c>
      <c r="E271" s="567" t="s">
        <v>1895</v>
      </c>
      <c r="F271" s="563">
        <v>126733667</v>
      </c>
      <c r="G271" s="563" t="s">
        <v>2356</v>
      </c>
      <c r="H271" s="567" t="s">
        <v>2259</v>
      </c>
      <c r="I271" s="567" t="s">
        <v>2357</v>
      </c>
    </row>
    <row r="272" spans="2:9" x14ac:dyDescent="0.3">
      <c r="B272" s="567" t="s">
        <v>24</v>
      </c>
      <c r="C272" s="567" t="s">
        <v>2355</v>
      </c>
      <c r="D272" s="567" t="s">
        <v>2233</v>
      </c>
      <c r="E272" s="567" t="s">
        <v>1895</v>
      </c>
      <c r="F272" s="563">
        <v>132463746</v>
      </c>
      <c r="G272" s="563" t="s">
        <v>2356</v>
      </c>
      <c r="H272" s="567" t="s">
        <v>2259</v>
      </c>
      <c r="I272" s="567" t="s">
        <v>2357</v>
      </c>
    </row>
    <row r="273" spans="2:9" x14ac:dyDescent="0.3">
      <c r="B273" s="567" t="s">
        <v>20</v>
      </c>
      <c r="C273" s="567" t="s">
        <v>2355</v>
      </c>
      <c r="D273" s="567" t="s">
        <v>2233</v>
      </c>
      <c r="E273" s="567" t="s">
        <v>1895</v>
      </c>
      <c r="F273" s="563">
        <v>521692754</v>
      </c>
      <c r="G273" s="563" t="s">
        <v>2356</v>
      </c>
      <c r="H273" s="567" t="s">
        <v>2259</v>
      </c>
      <c r="I273" s="567" t="s">
        <v>2357</v>
      </c>
    </row>
    <row r="274" spans="2:9" x14ac:dyDescent="0.3">
      <c r="B274" s="567" t="s">
        <v>20</v>
      </c>
      <c r="C274" s="567" t="s">
        <v>2355</v>
      </c>
      <c r="D274" s="567" t="s">
        <v>2233</v>
      </c>
      <c r="E274" s="567" t="s">
        <v>1908</v>
      </c>
      <c r="F274" s="563">
        <v>6845662</v>
      </c>
      <c r="G274" s="563" t="s">
        <v>2356</v>
      </c>
      <c r="H274" s="567" t="s">
        <v>2259</v>
      </c>
      <c r="I274" s="567" t="s">
        <v>2357</v>
      </c>
    </row>
    <row r="275" spans="2:9" x14ac:dyDescent="0.3">
      <c r="B275" s="567" t="s">
        <v>20</v>
      </c>
      <c r="C275" s="567" t="s">
        <v>2355</v>
      </c>
      <c r="D275" s="567" t="s">
        <v>2233</v>
      </c>
      <c r="E275" s="567" t="s">
        <v>1899</v>
      </c>
      <c r="F275" s="563">
        <v>191818871</v>
      </c>
      <c r="G275" s="563" t="s">
        <v>2356</v>
      </c>
      <c r="H275" s="567" t="s">
        <v>2259</v>
      </c>
      <c r="I275" s="567" t="s">
        <v>2357</v>
      </c>
    </row>
    <row r="276" spans="2:9" x14ac:dyDescent="0.3">
      <c r="B276" s="567" t="s">
        <v>17</v>
      </c>
      <c r="C276" s="567" t="s">
        <v>2355</v>
      </c>
      <c r="D276" s="567" t="s">
        <v>2233</v>
      </c>
      <c r="E276" s="567" t="s">
        <v>1897</v>
      </c>
      <c r="F276" s="563">
        <v>22406155264</v>
      </c>
      <c r="G276" s="563" t="s">
        <v>2356</v>
      </c>
      <c r="H276" s="567" t="s">
        <v>2259</v>
      </c>
      <c r="I276" s="567" t="s">
        <v>2357</v>
      </c>
    </row>
    <row r="277" spans="2:9" x14ac:dyDescent="0.3">
      <c r="B277" s="567" t="s">
        <v>17</v>
      </c>
      <c r="C277" s="567" t="s">
        <v>2355</v>
      </c>
      <c r="D277" s="567" t="s">
        <v>2233</v>
      </c>
      <c r="E277" s="567" t="s">
        <v>1899</v>
      </c>
      <c r="F277" s="563">
        <v>1279287177</v>
      </c>
      <c r="G277" s="563" t="s">
        <v>2356</v>
      </c>
      <c r="H277" s="567" t="s">
        <v>2259</v>
      </c>
      <c r="I277" s="567" t="s">
        <v>2357</v>
      </c>
    </row>
    <row r="278" spans="2:9" x14ac:dyDescent="0.3">
      <c r="B278" s="567" t="s">
        <v>17</v>
      </c>
      <c r="C278" s="567" t="s">
        <v>2355</v>
      </c>
      <c r="D278" s="567" t="s">
        <v>2233</v>
      </c>
      <c r="E278" s="567" t="s">
        <v>1908</v>
      </c>
      <c r="F278" s="563">
        <v>16927643</v>
      </c>
      <c r="G278" s="563" t="s">
        <v>2356</v>
      </c>
      <c r="H278" s="567" t="s">
        <v>2259</v>
      </c>
      <c r="I278" s="567" t="s">
        <v>2357</v>
      </c>
    </row>
    <row r="279" spans="2:9" x14ac:dyDescent="0.3">
      <c r="B279" s="567" t="s">
        <v>17</v>
      </c>
      <c r="C279" s="567" t="s">
        <v>2355</v>
      </c>
      <c r="D279" s="567" t="s">
        <v>2233</v>
      </c>
      <c r="E279" s="567" t="s">
        <v>1895</v>
      </c>
      <c r="F279" s="563">
        <v>8051023</v>
      </c>
      <c r="G279" s="563" t="s">
        <v>2356</v>
      </c>
      <c r="H279" s="567" t="s">
        <v>2259</v>
      </c>
      <c r="I279" s="567" t="s">
        <v>2357</v>
      </c>
    </row>
    <row r="280" spans="2:9" x14ac:dyDescent="0.3">
      <c r="B280" s="567" t="s">
        <v>17</v>
      </c>
      <c r="C280" s="567" t="s">
        <v>2355</v>
      </c>
      <c r="D280" s="567" t="s">
        <v>2233</v>
      </c>
      <c r="E280" s="567" t="s">
        <v>1895</v>
      </c>
      <c r="F280" s="563">
        <v>950097768</v>
      </c>
      <c r="G280" s="563" t="s">
        <v>2356</v>
      </c>
      <c r="H280" s="567" t="s">
        <v>2259</v>
      </c>
      <c r="I280" s="567" t="s">
        <v>2357</v>
      </c>
    </row>
    <row r="281" spans="2:9" x14ac:dyDescent="0.3">
      <c r="B281" s="567" t="s">
        <v>17</v>
      </c>
      <c r="C281" s="567" t="s">
        <v>2355</v>
      </c>
      <c r="D281" s="567" t="s">
        <v>2233</v>
      </c>
      <c r="E281" s="567" t="s">
        <v>1895</v>
      </c>
      <c r="F281" s="563">
        <v>8289171</v>
      </c>
      <c r="G281" s="563" t="s">
        <v>2356</v>
      </c>
      <c r="H281" s="567" t="s">
        <v>2259</v>
      </c>
      <c r="I281" s="567" t="s">
        <v>2357</v>
      </c>
    </row>
    <row r="282" spans="2:9" x14ac:dyDescent="0.3">
      <c r="B282" s="567" t="s">
        <v>17</v>
      </c>
      <c r="C282" s="567" t="s">
        <v>2355</v>
      </c>
      <c r="D282" s="567" t="s">
        <v>2233</v>
      </c>
      <c r="E282" s="567" t="s">
        <v>1895</v>
      </c>
      <c r="F282" s="563">
        <v>3947221</v>
      </c>
      <c r="G282" s="563" t="s">
        <v>2356</v>
      </c>
      <c r="H282" s="567" t="s">
        <v>2259</v>
      </c>
      <c r="I282" s="567" t="s">
        <v>2357</v>
      </c>
    </row>
    <row r="283" spans="2:9" x14ac:dyDescent="0.3">
      <c r="B283" s="567" t="s">
        <v>37</v>
      </c>
      <c r="C283" s="567" t="s">
        <v>2355</v>
      </c>
      <c r="D283" s="567" t="s">
        <v>2233</v>
      </c>
      <c r="E283" s="567" t="s">
        <v>1908</v>
      </c>
      <c r="F283" s="563">
        <v>11483648</v>
      </c>
      <c r="G283" s="563" t="s">
        <v>2356</v>
      </c>
      <c r="H283" s="567" t="s">
        <v>2259</v>
      </c>
      <c r="I283" s="567" t="s">
        <v>2357</v>
      </c>
    </row>
    <row r="284" spans="2:9" x14ac:dyDescent="0.3">
      <c r="B284" s="567" t="s">
        <v>1801</v>
      </c>
      <c r="C284" s="567" t="s">
        <v>2355</v>
      </c>
      <c r="D284" s="567" t="s">
        <v>2233</v>
      </c>
      <c r="E284" s="567" t="s">
        <v>1891</v>
      </c>
      <c r="F284" s="563">
        <v>2860349125</v>
      </c>
      <c r="G284" s="563" t="s">
        <v>2356</v>
      </c>
      <c r="H284" s="567" t="s">
        <v>2259</v>
      </c>
      <c r="I284" s="567" t="s">
        <v>2357</v>
      </c>
    </row>
    <row r="285" spans="2:9" x14ac:dyDescent="0.3">
      <c r="B285" s="567" t="s">
        <v>1941</v>
      </c>
      <c r="C285" s="567" t="s">
        <v>2355</v>
      </c>
      <c r="D285" s="567" t="s">
        <v>2233</v>
      </c>
      <c r="E285" s="567" t="s">
        <v>1904</v>
      </c>
      <c r="F285" s="563">
        <v>300000000</v>
      </c>
      <c r="G285" s="563" t="s">
        <v>2356</v>
      </c>
      <c r="H285" s="567" t="s">
        <v>2259</v>
      </c>
      <c r="I285" s="567" t="s">
        <v>2357</v>
      </c>
    </row>
    <row r="286" spans="2:9" x14ac:dyDescent="0.3">
      <c r="B286" s="567" t="s">
        <v>1801</v>
      </c>
      <c r="C286" s="567" t="s">
        <v>2355</v>
      </c>
      <c r="D286" s="567" t="s">
        <v>2233</v>
      </c>
      <c r="E286" s="567" t="s">
        <v>1891</v>
      </c>
      <c r="F286" s="563">
        <v>24309720000</v>
      </c>
      <c r="G286" s="563" t="s">
        <v>2356</v>
      </c>
      <c r="H286" s="567" t="s">
        <v>2259</v>
      </c>
      <c r="I286" s="567" t="s">
        <v>2357</v>
      </c>
    </row>
    <row r="287" spans="2:9" x14ac:dyDescent="0.3">
      <c r="B287" s="568" t="s">
        <v>1801</v>
      </c>
      <c r="C287" s="567" t="s">
        <v>2355</v>
      </c>
      <c r="D287" s="567" t="s">
        <v>2233</v>
      </c>
      <c r="E287" s="567" t="s">
        <v>1891</v>
      </c>
      <c r="F287" s="563">
        <v>9188522467</v>
      </c>
      <c r="G287" s="563" t="s">
        <v>2356</v>
      </c>
      <c r="H287" s="567" t="s">
        <v>2259</v>
      </c>
      <c r="I287" s="567" t="s">
        <v>2357</v>
      </c>
    </row>
    <row r="288" spans="2:9" x14ac:dyDescent="0.3">
      <c r="B288" s="568" t="s">
        <v>1941</v>
      </c>
      <c r="C288" s="567" t="s">
        <v>2355</v>
      </c>
      <c r="D288" s="567" t="s">
        <v>2233</v>
      </c>
      <c r="E288" s="567" t="s">
        <v>1899</v>
      </c>
      <c r="F288" s="563">
        <v>94471200</v>
      </c>
      <c r="G288" s="563" t="s">
        <v>2356</v>
      </c>
      <c r="H288" s="567" t="s">
        <v>2259</v>
      </c>
      <c r="I288" s="567" t="s">
        <v>2357</v>
      </c>
    </row>
    <row r="289" spans="2:9" x14ac:dyDescent="0.3">
      <c r="B289" s="568" t="s">
        <v>1803</v>
      </c>
      <c r="C289" s="567" t="s">
        <v>2358</v>
      </c>
      <c r="D289" s="567" t="s">
        <v>2233</v>
      </c>
      <c r="E289" s="567" t="s">
        <v>1891</v>
      </c>
      <c r="F289" s="563">
        <v>2000882000</v>
      </c>
      <c r="G289" s="563" t="s">
        <v>2356</v>
      </c>
      <c r="H289" s="567" t="s">
        <v>2259</v>
      </c>
      <c r="I289" s="567" t="s">
        <v>2357</v>
      </c>
    </row>
    <row r="290" spans="2:9" x14ac:dyDescent="0.3">
      <c r="B290" s="568" t="s">
        <v>1803</v>
      </c>
      <c r="C290" s="567" t="s">
        <v>2358</v>
      </c>
      <c r="D290" s="567" t="s">
        <v>2233</v>
      </c>
      <c r="E290" s="567" t="s">
        <v>1891</v>
      </c>
      <c r="F290" s="563">
        <v>2461999996</v>
      </c>
      <c r="G290" s="563" t="s">
        <v>2356</v>
      </c>
      <c r="H290" s="567" t="s">
        <v>2259</v>
      </c>
      <c r="I290" s="567" t="s">
        <v>2357</v>
      </c>
    </row>
    <row r="291" spans="2:9" x14ac:dyDescent="0.3">
      <c r="B291" s="567" t="s">
        <v>1803</v>
      </c>
      <c r="C291" s="567" t="s">
        <v>2358</v>
      </c>
      <c r="D291" s="567" t="s">
        <v>2233</v>
      </c>
      <c r="E291" s="567" t="s">
        <v>1891</v>
      </c>
      <c r="F291" s="563">
        <v>172223942</v>
      </c>
      <c r="G291" s="563" t="s">
        <v>2356</v>
      </c>
      <c r="H291" s="567" t="s">
        <v>2259</v>
      </c>
      <c r="I291" s="567" t="s">
        <v>2357</v>
      </c>
    </row>
    <row r="292" spans="2:9" x14ac:dyDescent="0.3">
      <c r="B292" s="567" t="s">
        <v>1803</v>
      </c>
      <c r="C292" s="567" t="s">
        <v>2358</v>
      </c>
      <c r="D292" s="567" t="s">
        <v>2233</v>
      </c>
      <c r="E292" s="567" t="s">
        <v>1891</v>
      </c>
      <c r="F292" s="563">
        <v>1431496493</v>
      </c>
      <c r="G292" s="563" t="s">
        <v>2356</v>
      </c>
      <c r="H292" s="567" t="s">
        <v>2259</v>
      </c>
      <c r="I292" s="567" t="s">
        <v>2357</v>
      </c>
    </row>
    <row r="293" spans="2:9" x14ac:dyDescent="0.3">
      <c r="B293" s="567" t="s">
        <v>27</v>
      </c>
      <c r="C293" s="567" t="s">
        <v>2355</v>
      </c>
      <c r="D293" s="567" t="s">
        <v>2233</v>
      </c>
      <c r="E293" s="567" t="s">
        <v>1908</v>
      </c>
      <c r="F293" s="563">
        <v>3596000</v>
      </c>
      <c r="G293" s="563" t="s">
        <v>2356</v>
      </c>
      <c r="H293" s="567" t="s">
        <v>2259</v>
      </c>
      <c r="I293" s="567" t="s">
        <v>2357</v>
      </c>
    </row>
    <row r="294" spans="2:9" x14ac:dyDescent="0.3">
      <c r="B294" s="567" t="s">
        <v>27</v>
      </c>
      <c r="C294" s="567" t="s">
        <v>2355</v>
      </c>
      <c r="D294" s="567" t="s">
        <v>2233</v>
      </c>
      <c r="E294" s="567" t="s">
        <v>1908</v>
      </c>
      <c r="F294" s="563">
        <v>2150000</v>
      </c>
      <c r="G294" s="563" t="s">
        <v>2356</v>
      </c>
      <c r="H294" s="567" t="s">
        <v>2259</v>
      </c>
      <c r="I294" s="567" t="s">
        <v>2357</v>
      </c>
    </row>
    <row r="295" spans="2:9" x14ac:dyDescent="0.3">
      <c r="B295" s="567" t="s">
        <v>27</v>
      </c>
      <c r="C295" s="567" t="s">
        <v>2355</v>
      </c>
      <c r="D295" s="567" t="s">
        <v>2233</v>
      </c>
      <c r="E295" s="567" t="s">
        <v>1895</v>
      </c>
      <c r="F295" s="563">
        <v>170335000</v>
      </c>
      <c r="G295" s="563" t="s">
        <v>2356</v>
      </c>
      <c r="H295" s="567" t="s">
        <v>2259</v>
      </c>
      <c r="I295" s="567" t="s">
        <v>2357</v>
      </c>
    </row>
    <row r="296" spans="2:9" x14ac:dyDescent="0.3">
      <c r="B296" s="567" t="s">
        <v>1804</v>
      </c>
      <c r="C296" s="567" t="s">
        <v>2355</v>
      </c>
      <c r="D296" s="567" t="s">
        <v>2233</v>
      </c>
      <c r="E296" s="567" t="s">
        <v>1908</v>
      </c>
      <c r="F296" s="563">
        <v>345639</v>
      </c>
      <c r="G296" s="563" t="s">
        <v>2356</v>
      </c>
      <c r="H296" s="567" t="s">
        <v>2259</v>
      </c>
      <c r="I296" s="567" t="s">
        <v>2357</v>
      </c>
    </row>
    <row r="297" spans="2:9" x14ac:dyDescent="0.3">
      <c r="B297" s="567" t="s">
        <v>1804</v>
      </c>
      <c r="C297" s="567" t="s">
        <v>2355</v>
      </c>
      <c r="D297" s="567" t="s">
        <v>2233</v>
      </c>
      <c r="E297" s="567" t="s">
        <v>1908</v>
      </c>
      <c r="F297" s="563">
        <v>3334497</v>
      </c>
      <c r="G297" s="563" t="s">
        <v>2356</v>
      </c>
      <c r="H297" s="567" t="s">
        <v>2259</v>
      </c>
      <c r="I297" s="567" t="s">
        <v>2357</v>
      </c>
    </row>
    <row r="298" spans="2:9" x14ac:dyDescent="0.3">
      <c r="B298" s="567" t="s">
        <v>1804</v>
      </c>
      <c r="C298" s="567" t="s">
        <v>2355</v>
      </c>
      <c r="D298" s="567" t="s">
        <v>2233</v>
      </c>
      <c r="E298" s="567" t="s">
        <v>1908</v>
      </c>
      <c r="F298" s="563">
        <v>5765695</v>
      </c>
      <c r="G298" s="563" t="s">
        <v>2356</v>
      </c>
      <c r="H298" s="567" t="s">
        <v>2259</v>
      </c>
      <c r="I298" s="567" t="s">
        <v>2357</v>
      </c>
    </row>
    <row r="299" spans="2:9" x14ac:dyDescent="0.3">
      <c r="B299" s="567" t="s">
        <v>1804</v>
      </c>
      <c r="C299" s="567" t="s">
        <v>2355</v>
      </c>
      <c r="D299" s="567" t="s">
        <v>2233</v>
      </c>
      <c r="E299" s="567" t="s">
        <v>1908</v>
      </c>
      <c r="F299" s="563">
        <v>8366019</v>
      </c>
      <c r="G299" s="563" t="s">
        <v>2356</v>
      </c>
      <c r="H299" s="567" t="s">
        <v>2259</v>
      </c>
      <c r="I299" s="567" t="s">
        <v>2357</v>
      </c>
    </row>
    <row r="300" spans="2:9" x14ac:dyDescent="0.3">
      <c r="B300" s="567" t="s">
        <v>1804</v>
      </c>
      <c r="C300" s="567" t="s">
        <v>2355</v>
      </c>
      <c r="D300" s="567" t="s">
        <v>2233</v>
      </c>
      <c r="E300" s="567" t="s">
        <v>1895</v>
      </c>
      <c r="F300" s="563">
        <v>49261900</v>
      </c>
      <c r="G300" s="563" t="s">
        <v>2356</v>
      </c>
      <c r="H300" s="567" t="s">
        <v>2259</v>
      </c>
      <c r="I300" s="567" t="s">
        <v>2357</v>
      </c>
    </row>
    <row r="301" spans="2:9" x14ac:dyDescent="0.3">
      <c r="B301" s="567" t="s">
        <v>1804</v>
      </c>
      <c r="C301" s="567" t="s">
        <v>2355</v>
      </c>
      <c r="D301" s="567" t="s">
        <v>2233</v>
      </c>
      <c r="E301" s="567" t="s">
        <v>1908</v>
      </c>
      <c r="F301" s="563">
        <v>56305850</v>
      </c>
      <c r="G301" s="563" t="s">
        <v>2356</v>
      </c>
      <c r="H301" s="567" t="s">
        <v>2259</v>
      </c>
      <c r="I301" s="567" t="s">
        <v>2357</v>
      </c>
    </row>
    <row r="302" spans="2:9" x14ac:dyDescent="0.3">
      <c r="B302" s="567" t="s">
        <v>1804</v>
      </c>
      <c r="C302" s="567" t="s">
        <v>2355</v>
      </c>
      <c r="D302" s="567" t="s">
        <v>2233</v>
      </c>
      <c r="E302" s="567" t="s">
        <v>1895</v>
      </c>
      <c r="F302" s="563">
        <v>114104106</v>
      </c>
      <c r="G302" s="563" t="s">
        <v>2356</v>
      </c>
      <c r="H302" s="567" t="s">
        <v>2259</v>
      </c>
      <c r="I302" s="567" t="s">
        <v>2357</v>
      </c>
    </row>
    <row r="303" spans="2:9" x14ac:dyDescent="0.3">
      <c r="B303" s="567" t="s">
        <v>1804</v>
      </c>
      <c r="C303" s="567" t="s">
        <v>2355</v>
      </c>
      <c r="D303" s="567" t="s">
        <v>2233</v>
      </c>
      <c r="E303" s="567" t="s">
        <v>1895</v>
      </c>
      <c r="F303" s="563">
        <v>145446463</v>
      </c>
      <c r="G303" s="563" t="s">
        <v>2356</v>
      </c>
      <c r="H303" s="567" t="s">
        <v>2259</v>
      </c>
      <c r="I303" s="567" t="s">
        <v>2357</v>
      </c>
    </row>
    <row r="304" spans="2:9" x14ac:dyDescent="0.3">
      <c r="B304" s="567" t="s">
        <v>1804</v>
      </c>
      <c r="C304" s="567" t="s">
        <v>2355</v>
      </c>
      <c r="D304" s="567" t="s">
        <v>2233</v>
      </c>
      <c r="E304" s="567" t="s">
        <v>1895</v>
      </c>
      <c r="F304" s="563">
        <v>161473765</v>
      </c>
      <c r="G304" s="563" t="s">
        <v>2356</v>
      </c>
      <c r="H304" s="567" t="s">
        <v>2259</v>
      </c>
      <c r="I304" s="567" t="s">
        <v>2357</v>
      </c>
    </row>
    <row r="305" spans="2:9" x14ac:dyDescent="0.3">
      <c r="B305" s="567" t="s">
        <v>1804</v>
      </c>
      <c r="C305" s="567" t="s">
        <v>2355</v>
      </c>
      <c r="D305" s="567" t="s">
        <v>2233</v>
      </c>
      <c r="E305" s="567" t="s">
        <v>1895</v>
      </c>
      <c r="F305" s="563">
        <v>29615044</v>
      </c>
      <c r="G305" s="563" t="s">
        <v>2356</v>
      </c>
      <c r="H305" s="567" t="s">
        <v>2259</v>
      </c>
      <c r="I305" s="567" t="s">
        <v>2357</v>
      </c>
    </row>
    <row r="306" spans="2:9" x14ac:dyDescent="0.3">
      <c r="B306" s="567" t="s">
        <v>24</v>
      </c>
      <c r="C306" s="567" t="s">
        <v>2355</v>
      </c>
      <c r="D306" s="567" t="s">
        <v>2233</v>
      </c>
      <c r="E306" s="567" t="s">
        <v>1908</v>
      </c>
      <c r="F306" s="563">
        <v>1507103</v>
      </c>
      <c r="G306" s="563" t="s">
        <v>2356</v>
      </c>
      <c r="H306" s="567" t="s">
        <v>2259</v>
      </c>
      <c r="I306" s="567" t="s">
        <v>2357</v>
      </c>
    </row>
    <row r="307" spans="2:9" x14ac:dyDescent="0.3">
      <c r="B307" s="567" t="s">
        <v>24</v>
      </c>
      <c r="C307" s="567" t="s">
        <v>2355</v>
      </c>
      <c r="D307" s="567" t="s">
        <v>2233</v>
      </c>
      <c r="E307" s="567" t="s">
        <v>1908</v>
      </c>
      <c r="F307" s="563">
        <v>4245464</v>
      </c>
      <c r="G307" s="563" t="s">
        <v>2356</v>
      </c>
      <c r="H307" s="567" t="s">
        <v>2259</v>
      </c>
      <c r="I307" s="567" t="s">
        <v>2357</v>
      </c>
    </row>
    <row r="308" spans="2:9" x14ac:dyDescent="0.3">
      <c r="B308" s="567" t="s">
        <v>24</v>
      </c>
      <c r="C308" s="567" t="s">
        <v>2355</v>
      </c>
      <c r="D308" s="567" t="s">
        <v>2233</v>
      </c>
      <c r="E308" s="567" t="s">
        <v>1895</v>
      </c>
      <c r="F308" s="563">
        <v>122725218</v>
      </c>
      <c r="G308" s="563" t="s">
        <v>2356</v>
      </c>
      <c r="H308" s="567" t="s">
        <v>2259</v>
      </c>
      <c r="I308" s="567" t="s">
        <v>2357</v>
      </c>
    </row>
    <row r="309" spans="2:9" x14ac:dyDescent="0.3">
      <c r="B309" s="567" t="s">
        <v>24</v>
      </c>
      <c r="C309" s="567" t="s">
        <v>2355</v>
      </c>
      <c r="D309" s="567" t="s">
        <v>2233</v>
      </c>
      <c r="E309" s="567" t="s">
        <v>1895</v>
      </c>
      <c r="F309" s="563">
        <v>124179823</v>
      </c>
      <c r="G309" s="563" t="s">
        <v>2356</v>
      </c>
      <c r="H309" s="567" t="s">
        <v>2259</v>
      </c>
      <c r="I309" s="567" t="s">
        <v>2357</v>
      </c>
    </row>
    <row r="310" spans="2:9" x14ac:dyDescent="0.3">
      <c r="B310" s="567" t="s">
        <v>20</v>
      </c>
      <c r="C310" s="567" t="s">
        <v>2355</v>
      </c>
      <c r="D310" s="567" t="s">
        <v>2233</v>
      </c>
      <c r="E310" s="567" t="s">
        <v>1895</v>
      </c>
      <c r="F310" s="563">
        <v>647533085</v>
      </c>
      <c r="G310" s="563" t="s">
        <v>2356</v>
      </c>
      <c r="H310" s="567" t="s">
        <v>2259</v>
      </c>
      <c r="I310" s="567" t="s">
        <v>2357</v>
      </c>
    </row>
    <row r="311" spans="2:9" x14ac:dyDescent="0.3">
      <c r="B311" s="567" t="s">
        <v>1801</v>
      </c>
      <c r="C311" s="567" t="s">
        <v>2355</v>
      </c>
      <c r="D311" s="567" t="s">
        <v>2233</v>
      </c>
      <c r="E311" s="567" t="s">
        <v>1891</v>
      </c>
      <c r="F311" s="563">
        <v>5573802400</v>
      </c>
      <c r="G311" s="563" t="s">
        <v>2356</v>
      </c>
      <c r="H311" s="567" t="s">
        <v>2259</v>
      </c>
      <c r="I311" s="567" t="s">
        <v>2357</v>
      </c>
    </row>
    <row r="312" spans="2:9" x14ac:dyDescent="0.3">
      <c r="B312" s="567" t="s">
        <v>1801</v>
      </c>
      <c r="C312" s="567" t="s">
        <v>2355</v>
      </c>
      <c r="D312" s="567" t="s">
        <v>2233</v>
      </c>
      <c r="E312" s="567" t="s">
        <v>1891</v>
      </c>
      <c r="F312" s="563">
        <v>30415000000</v>
      </c>
      <c r="G312" s="563" t="s">
        <v>2356</v>
      </c>
      <c r="H312" s="567" t="s">
        <v>2259</v>
      </c>
      <c r="I312" s="567" t="s">
        <v>2357</v>
      </c>
    </row>
    <row r="313" spans="2:9" x14ac:dyDescent="0.3">
      <c r="B313" s="568" t="s">
        <v>1801</v>
      </c>
      <c r="C313" s="567" t="s">
        <v>2355</v>
      </c>
      <c r="D313" s="567" t="s">
        <v>2233</v>
      </c>
      <c r="E313" s="567" t="s">
        <v>1891</v>
      </c>
      <c r="F313" s="563">
        <v>2274894075</v>
      </c>
      <c r="G313" s="563" t="s">
        <v>2356</v>
      </c>
      <c r="H313" s="567" t="s">
        <v>2259</v>
      </c>
      <c r="I313" s="567" t="s">
        <v>2357</v>
      </c>
    </row>
    <row r="314" spans="2:9" x14ac:dyDescent="0.3">
      <c r="B314" s="568" t="s">
        <v>30</v>
      </c>
      <c r="C314" s="567" t="s">
        <v>2355</v>
      </c>
      <c r="D314" s="567" t="s">
        <v>2233</v>
      </c>
      <c r="E314" s="567" t="s">
        <v>1908</v>
      </c>
      <c r="F314" s="563">
        <v>6237489</v>
      </c>
      <c r="G314" s="563" t="s">
        <v>2356</v>
      </c>
      <c r="H314" s="567" t="s">
        <v>2259</v>
      </c>
      <c r="I314" s="567" t="s">
        <v>2357</v>
      </c>
    </row>
    <row r="315" spans="2:9" x14ac:dyDescent="0.3">
      <c r="B315" s="567" t="s">
        <v>1803</v>
      </c>
      <c r="C315" s="567" t="s">
        <v>2358</v>
      </c>
      <c r="D315" s="567" t="s">
        <v>2233</v>
      </c>
      <c r="E315" s="567" t="s">
        <v>1891</v>
      </c>
      <c r="F315" s="563">
        <v>4232802885</v>
      </c>
      <c r="G315" s="563" t="s">
        <v>2356</v>
      </c>
      <c r="H315" s="567" t="s">
        <v>2259</v>
      </c>
      <c r="I315" s="567" t="s">
        <v>2357</v>
      </c>
    </row>
    <row r="316" spans="2:9" x14ac:dyDescent="0.3">
      <c r="B316" s="567" t="s">
        <v>1803</v>
      </c>
      <c r="C316" s="567" t="s">
        <v>2358</v>
      </c>
      <c r="D316" s="567" t="s">
        <v>2233</v>
      </c>
      <c r="E316" s="567" t="s">
        <v>1891</v>
      </c>
      <c r="F316" s="563">
        <v>2277000864</v>
      </c>
      <c r="G316" s="563" t="s">
        <v>2356</v>
      </c>
      <c r="H316" s="567" t="s">
        <v>2259</v>
      </c>
      <c r="I316" s="567" t="s">
        <v>2357</v>
      </c>
    </row>
    <row r="317" spans="2:9" x14ac:dyDescent="0.3">
      <c r="B317" s="567" t="s">
        <v>27</v>
      </c>
      <c r="C317" s="567" t="s">
        <v>2355</v>
      </c>
      <c r="D317" s="567" t="s">
        <v>2233</v>
      </c>
      <c r="E317" s="567" t="s">
        <v>1908</v>
      </c>
      <c r="F317" s="563">
        <v>2944000</v>
      </c>
      <c r="G317" s="563" t="s">
        <v>2356</v>
      </c>
      <c r="H317" s="567" t="s">
        <v>2259</v>
      </c>
      <c r="I317" s="567" t="s">
        <v>2357</v>
      </c>
    </row>
    <row r="318" spans="2:9" x14ac:dyDescent="0.3">
      <c r="B318" s="567" t="s">
        <v>27</v>
      </c>
      <c r="C318" s="567" t="s">
        <v>2355</v>
      </c>
      <c r="D318" s="567" t="s">
        <v>2233</v>
      </c>
      <c r="E318" s="567" t="s">
        <v>1895</v>
      </c>
      <c r="F318" s="563">
        <v>190118000</v>
      </c>
      <c r="G318" s="563" t="s">
        <v>2356</v>
      </c>
      <c r="H318" s="567" t="s">
        <v>2259</v>
      </c>
      <c r="I318" s="567" t="s">
        <v>2357</v>
      </c>
    </row>
    <row r="319" spans="2:9" x14ac:dyDescent="0.3">
      <c r="B319" s="567" t="s">
        <v>1804</v>
      </c>
      <c r="C319" s="567" t="s">
        <v>2355</v>
      </c>
      <c r="D319" s="567" t="s">
        <v>2233</v>
      </c>
      <c r="E319" s="567" t="s">
        <v>1895</v>
      </c>
      <c r="F319" s="563">
        <v>938270887</v>
      </c>
      <c r="G319" s="563" t="s">
        <v>2356</v>
      </c>
      <c r="H319" s="567" t="s">
        <v>2259</v>
      </c>
      <c r="I319" s="567" t="s">
        <v>2357</v>
      </c>
    </row>
    <row r="320" spans="2:9" x14ac:dyDescent="0.3">
      <c r="B320" s="567" t="s">
        <v>1804</v>
      </c>
      <c r="C320" s="567" t="s">
        <v>2355</v>
      </c>
      <c r="D320" s="567" t="s">
        <v>2233</v>
      </c>
      <c r="E320" s="567" t="s">
        <v>1895</v>
      </c>
      <c r="F320" s="563">
        <v>53040723</v>
      </c>
      <c r="G320" s="563" t="s">
        <v>2356</v>
      </c>
      <c r="H320" s="567" t="s">
        <v>2259</v>
      </c>
      <c r="I320" s="567" t="s">
        <v>2357</v>
      </c>
    </row>
    <row r="321" spans="2:9" x14ac:dyDescent="0.3">
      <c r="B321" s="567" t="s">
        <v>1804</v>
      </c>
      <c r="C321" s="567" t="s">
        <v>2355</v>
      </c>
      <c r="D321" s="567" t="s">
        <v>2233</v>
      </c>
      <c r="E321" s="567" t="s">
        <v>1908</v>
      </c>
      <c r="F321" s="563">
        <v>418251</v>
      </c>
      <c r="G321" s="563" t="s">
        <v>2356</v>
      </c>
      <c r="H321" s="567" t="s">
        <v>2259</v>
      </c>
      <c r="I321" s="567" t="s">
        <v>2357</v>
      </c>
    </row>
    <row r="322" spans="2:9" x14ac:dyDescent="0.3">
      <c r="B322" s="567" t="s">
        <v>1804</v>
      </c>
      <c r="C322" s="567" t="s">
        <v>2355</v>
      </c>
      <c r="D322" s="567" t="s">
        <v>2233</v>
      </c>
      <c r="E322" s="567" t="s">
        <v>1908</v>
      </c>
      <c r="F322" s="563">
        <v>4129322</v>
      </c>
      <c r="G322" s="563" t="s">
        <v>2356</v>
      </c>
      <c r="H322" s="567" t="s">
        <v>2259</v>
      </c>
      <c r="I322" s="567" t="s">
        <v>2357</v>
      </c>
    </row>
    <row r="323" spans="2:9" x14ac:dyDescent="0.3">
      <c r="B323" s="567" t="s">
        <v>1804</v>
      </c>
      <c r="C323" s="567" t="s">
        <v>2355</v>
      </c>
      <c r="D323" s="567" t="s">
        <v>2233</v>
      </c>
      <c r="E323" s="567" t="s">
        <v>1908</v>
      </c>
      <c r="F323" s="563">
        <v>9867679</v>
      </c>
      <c r="G323" s="563" t="s">
        <v>2356</v>
      </c>
      <c r="H323" s="567" t="s">
        <v>2259</v>
      </c>
      <c r="I323" s="567" t="s">
        <v>2357</v>
      </c>
    </row>
    <row r="324" spans="2:9" x14ac:dyDescent="0.3">
      <c r="B324" s="567" t="s">
        <v>1804</v>
      </c>
      <c r="C324" s="567" t="s">
        <v>2355</v>
      </c>
      <c r="D324" s="567" t="s">
        <v>2233</v>
      </c>
      <c r="E324" s="567" t="s">
        <v>1908</v>
      </c>
      <c r="F324" s="563">
        <v>46228335</v>
      </c>
      <c r="G324" s="563" t="s">
        <v>2356</v>
      </c>
      <c r="H324" s="567" t="s">
        <v>2259</v>
      </c>
      <c r="I324" s="567" t="s">
        <v>2357</v>
      </c>
    </row>
    <row r="325" spans="2:9" x14ac:dyDescent="0.3">
      <c r="B325" s="567" t="s">
        <v>1804</v>
      </c>
      <c r="C325" s="567" t="s">
        <v>2355</v>
      </c>
      <c r="D325" s="567" t="s">
        <v>2233</v>
      </c>
      <c r="E325" s="567" t="s">
        <v>1895</v>
      </c>
      <c r="F325" s="563">
        <v>131490283</v>
      </c>
      <c r="G325" s="563" t="s">
        <v>2356</v>
      </c>
      <c r="H325" s="567" t="s">
        <v>2259</v>
      </c>
      <c r="I325" s="567" t="s">
        <v>2357</v>
      </c>
    </row>
    <row r="326" spans="2:9" x14ac:dyDescent="0.3">
      <c r="B326" s="567" t="s">
        <v>1804</v>
      </c>
      <c r="C326" s="567" t="s">
        <v>2355</v>
      </c>
      <c r="D326" s="567" t="s">
        <v>2233</v>
      </c>
      <c r="E326" s="567" t="s">
        <v>1895</v>
      </c>
      <c r="F326" s="563">
        <v>160837161</v>
      </c>
      <c r="G326" s="563" t="s">
        <v>2356</v>
      </c>
      <c r="H326" s="567" t="s">
        <v>2259</v>
      </c>
      <c r="I326" s="567" t="s">
        <v>2357</v>
      </c>
    </row>
    <row r="327" spans="2:9" x14ac:dyDescent="0.3">
      <c r="B327" s="567" t="s">
        <v>1804</v>
      </c>
      <c r="C327" s="567" t="s">
        <v>2355</v>
      </c>
      <c r="D327" s="567" t="s">
        <v>2233</v>
      </c>
      <c r="E327" s="567" t="s">
        <v>1895</v>
      </c>
      <c r="F327" s="563">
        <v>191621587</v>
      </c>
      <c r="G327" s="563" t="s">
        <v>2356</v>
      </c>
      <c r="H327" s="567" t="s">
        <v>2259</v>
      </c>
      <c r="I327" s="567" t="s">
        <v>2357</v>
      </c>
    </row>
    <row r="328" spans="2:9" x14ac:dyDescent="0.3">
      <c r="B328" s="567" t="s">
        <v>24</v>
      </c>
      <c r="C328" s="567" t="s">
        <v>2355</v>
      </c>
      <c r="D328" s="567" t="s">
        <v>2233</v>
      </c>
      <c r="E328" s="567" t="s">
        <v>1895</v>
      </c>
      <c r="F328" s="563">
        <v>29714775</v>
      </c>
      <c r="G328" s="563" t="s">
        <v>2356</v>
      </c>
      <c r="H328" s="567" t="s">
        <v>2259</v>
      </c>
      <c r="I328" s="567" t="s">
        <v>2357</v>
      </c>
    </row>
    <row r="329" spans="2:9" x14ac:dyDescent="0.3">
      <c r="B329" s="567" t="s">
        <v>24</v>
      </c>
      <c r="C329" s="567" t="s">
        <v>2355</v>
      </c>
      <c r="D329" s="567" t="s">
        <v>2233</v>
      </c>
      <c r="E329" s="567" t="s">
        <v>1908</v>
      </c>
      <c r="F329" s="563">
        <v>5784185</v>
      </c>
      <c r="G329" s="563" t="s">
        <v>2356</v>
      </c>
      <c r="H329" s="567" t="s">
        <v>2259</v>
      </c>
      <c r="I329" s="567" t="s">
        <v>2357</v>
      </c>
    </row>
    <row r="330" spans="2:9" x14ac:dyDescent="0.3">
      <c r="B330" s="567" t="s">
        <v>24</v>
      </c>
      <c r="C330" s="567" t="s">
        <v>2355</v>
      </c>
      <c r="D330" s="567" t="s">
        <v>2233</v>
      </c>
      <c r="E330" s="567" t="s">
        <v>1895</v>
      </c>
      <c r="F330" s="563">
        <v>126617648</v>
      </c>
      <c r="G330" s="563" t="s">
        <v>2356</v>
      </c>
      <c r="H330" s="567" t="s">
        <v>2259</v>
      </c>
      <c r="I330" s="567" t="s">
        <v>2357</v>
      </c>
    </row>
    <row r="331" spans="2:9" x14ac:dyDescent="0.3">
      <c r="B331" s="567" t="s">
        <v>24</v>
      </c>
      <c r="C331" s="567" t="s">
        <v>2355</v>
      </c>
      <c r="D331" s="567" t="s">
        <v>2233</v>
      </c>
      <c r="E331" s="567" t="s">
        <v>1895</v>
      </c>
      <c r="F331" s="563">
        <v>132468613</v>
      </c>
      <c r="G331" s="563" t="s">
        <v>2356</v>
      </c>
      <c r="H331" s="567" t="s">
        <v>2259</v>
      </c>
      <c r="I331" s="567" t="s">
        <v>2357</v>
      </c>
    </row>
    <row r="332" spans="2:9" x14ac:dyDescent="0.3">
      <c r="B332" s="567" t="s">
        <v>24</v>
      </c>
      <c r="C332" s="567" t="s">
        <v>2355</v>
      </c>
      <c r="D332" s="567" t="s">
        <v>2233</v>
      </c>
      <c r="E332" s="567" t="s">
        <v>1895</v>
      </c>
      <c r="F332" s="563">
        <v>1922395</v>
      </c>
      <c r="G332" s="563" t="s">
        <v>2356</v>
      </c>
      <c r="H332" s="567" t="s">
        <v>2259</v>
      </c>
      <c r="I332" s="567" t="s">
        <v>2357</v>
      </c>
    </row>
    <row r="333" spans="2:9" x14ac:dyDescent="0.3">
      <c r="B333" s="567" t="s">
        <v>17</v>
      </c>
      <c r="C333" s="567" t="s">
        <v>2355</v>
      </c>
      <c r="D333" s="567" t="s">
        <v>2233</v>
      </c>
      <c r="E333" s="567" t="s">
        <v>1911</v>
      </c>
      <c r="F333" s="563">
        <v>250000000</v>
      </c>
      <c r="G333" s="563" t="s">
        <v>2356</v>
      </c>
      <c r="H333" s="567" t="s">
        <v>2259</v>
      </c>
      <c r="I333" s="567" t="s">
        <v>2357</v>
      </c>
    </row>
    <row r="334" spans="2:9" x14ac:dyDescent="0.3">
      <c r="B334" s="567" t="s">
        <v>1801</v>
      </c>
      <c r="C334" s="567" t="s">
        <v>2355</v>
      </c>
      <c r="D334" s="567" t="s">
        <v>2233</v>
      </c>
      <c r="E334" s="567" t="s">
        <v>1891</v>
      </c>
      <c r="F334" s="563">
        <v>21220245664</v>
      </c>
      <c r="G334" s="563" t="s">
        <v>2356</v>
      </c>
      <c r="H334" s="567" t="s">
        <v>2259</v>
      </c>
      <c r="I334" s="567" t="s">
        <v>2357</v>
      </c>
    </row>
    <row r="335" spans="2:9" x14ac:dyDescent="0.3">
      <c r="B335" s="567" t="s">
        <v>1941</v>
      </c>
      <c r="C335" s="567" t="s">
        <v>2355</v>
      </c>
      <c r="D335" s="567" t="s">
        <v>2233</v>
      </c>
      <c r="E335" s="567" t="s">
        <v>1904</v>
      </c>
      <c r="F335" s="563">
        <v>137482399</v>
      </c>
      <c r="G335" s="563" t="s">
        <v>2356</v>
      </c>
      <c r="H335" s="567" t="s">
        <v>2259</v>
      </c>
      <c r="I335" s="567" t="s">
        <v>2357</v>
      </c>
    </row>
    <row r="336" spans="2:9" x14ac:dyDescent="0.3">
      <c r="B336" s="567" t="s">
        <v>1801</v>
      </c>
      <c r="C336" s="567" t="s">
        <v>2355</v>
      </c>
      <c r="D336" s="567" t="s">
        <v>2233</v>
      </c>
      <c r="E336" s="567" t="s">
        <v>1891</v>
      </c>
      <c r="F336" s="563">
        <v>305101000</v>
      </c>
      <c r="G336" s="563" t="s">
        <v>2356</v>
      </c>
      <c r="H336" s="567" t="s">
        <v>2259</v>
      </c>
      <c r="I336" s="567" t="s">
        <v>2357</v>
      </c>
    </row>
    <row r="337" spans="2:9" x14ac:dyDescent="0.3">
      <c r="B337" s="567" t="s">
        <v>1801</v>
      </c>
      <c r="C337" s="567" t="s">
        <v>2355</v>
      </c>
      <c r="D337" s="567" t="s">
        <v>2233</v>
      </c>
      <c r="E337" s="567" t="s">
        <v>1891</v>
      </c>
      <c r="F337" s="563">
        <v>323574900</v>
      </c>
      <c r="G337" s="563" t="s">
        <v>2356</v>
      </c>
      <c r="H337" s="567" t="s">
        <v>2259</v>
      </c>
      <c r="I337" s="567" t="s">
        <v>2357</v>
      </c>
    </row>
    <row r="338" spans="2:9" x14ac:dyDescent="0.3">
      <c r="B338" s="567" t="s">
        <v>1801</v>
      </c>
      <c r="C338" s="567" t="s">
        <v>2355</v>
      </c>
      <c r="D338" s="567" t="s">
        <v>2233</v>
      </c>
      <c r="E338" s="567" t="s">
        <v>1891</v>
      </c>
      <c r="F338" s="563">
        <v>94471200</v>
      </c>
      <c r="G338" s="563" t="s">
        <v>2356</v>
      </c>
      <c r="H338" s="567" t="s">
        <v>2259</v>
      </c>
      <c r="I338" s="567" t="s">
        <v>2357</v>
      </c>
    </row>
    <row r="339" spans="2:9" x14ac:dyDescent="0.3">
      <c r="B339" s="567" t="s">
        <v>1801</v>
      </c>
      <c r="C339" s="567" t="s">
        <v>2355</v>
      </c>
      <c r="D339" s="567" t="s">
        <v>2233</v>
      </c>
      <c r="E339" s="567" t="s">
        <v>1891</v>
      </c>
      <c r="F339" s="563">
        <v>300000000</v>
      </c>
      <c r="G339" s="563" t="s">
        <v>2356</v>
      </c>
      <c r="H339" s="567" t="s">
        <v>2259</v>
      </c>
      <c r="I339" s="567" t="s">
        <v>2357</v>
      </c>
    </row>
    <row r="340" spans="2:9" x14ac:dyDescent="0.3">
      <c r="B340" s="567" t="s">
        <v>1801</v>
      </c>
      <c r="C340" s="567" t="s">
        <v>2355</v>
      </c>
      <c r="D340" s="567" t="s">
        <v>2233</v>
      </c>
      <c r="E340" s="567" t="s">
        <v>1891</v>
      </c>
      <c r="F340" s="563">
        <v>137482399</v>
      </c>
      <c r="G340" s="563" t="s">
        <v>2356</v>
      </c>
      <c r="H340" s="567" t="s">
        <v>2259</v>
      </c>
      <c r="I340" s="567" t="s">
        <v>2357</v>
      </c>
    </row>
    <row r="341" spans="2:9" x14ac:dyDescent="0.3">
      <c r="B341" s="567" t="s">
        <v>1801</v>
      </c>
      <c r="C341" s="567" t="s">
        <v>2355</v>
      </c>
      <c r="D341" s="567" t="s">
        <v>2233</v>
      </c>
      <c r="E341" s="567" t="s">
        <v>1891</v>
      </c>
      <c r="F341" s="563">
        <v>137482399</v>
      </c>
      <c r="G341" s="563" t="s">
        <v>2356</v>
      </c>
      <c r="H341" s="567" t="s">
        <v>2259</v>
      </c>
      <c r="I341" s="567" t="s">
        <v>2357</v>
      </c>
    </row>
    <row r="342" spans="2:9" x14ac:dyDescent="0.3">
      <c r="B342" s="567" t="s">
        <v>1801</v>
      </c>
      <c r="C342" s="567" t="s">
        <v>2355</v>
      </c>
      <c r="D342" s="567" t="s">
        <v>2233</v>
      </c>
      <c r="E342" s="567" t="s">
        <v>1891</v>
      </c>
      <c r="F342" s="563">
        <v>137482399</v>
      </c>
      <c r="G342" s="563" t="s">
        <v>2356</v>
      </c>
      <c r="H342" s="567" t="s">
        <v>2259</v>
      </c>
      <c r="I342" s="567" t="s">
        <v>2357</v>
      </c>
    </row>
    <row r="343" spans="2:9" x14ac:dyDescent="0.3">
      <c r="B343" s="567" t="s">
        <v>1801</v>
      </c>
      <c r="C343" s="567" t="s">
        <v>2355</v>
      </c>
      <c r="D343" s="567" t="s">
        <v>2233</v>
      </c>
      <c r="E343" s="567" t="s">
        <v>1891</v>
      </c>
      <c r="F343" s="563">
        <v>29468495869</v>
      </c>
      <c r="G343" s="563" t="s">
        <v>2356</v>
      </c>
      <c r="H343" s="567" t="s">
        <v>2259</v>
      </c>
      <c r="I343" s="567" t="s">
        <v>2357</v>
      </c>
    </row>
    <row r="344" spans="2:9" x14ac:dyDescent="0.3">
      <c r="B344" s="567" t="s">
        <v>1801</v>
      </c>
      <c r="C344" s="567" t="s">
        <v>2355</v>
      </c>
      <c r="D344" s="567" t="s">
        <v>2233</v>
      </c>
      <c r="E344" s="567" t="s">
        <v>1891</v>
      </c>
      <c r="F344" s="563">
        <v>1967871000</v>
      </c>
      <c r="G344" s="563" t="s">
        <v>2356</v>
      </c>
      <c r="H344" s="567" t="s">
        <v>2259</v>
      </c>
      <c r="I344" s="567" t="s">
        <v>2357</v>
      </c>
    </row>
    <row r="345" spans="2:9" x14ac:dyDescent="0.3">
      <c r="B345" s="567" t="s">
        <v>34</v>
      </c>
      <c r="C345" s="567" t="s">
        <v>2355</v>
      </c>
      <c r="D345" s="567" t="s">
        <v>2233</v>
      </c>
      <c r="E345" s="567" t="s">
        <v>1897</v>
      </c>
      <c r="F345" s="563">
        <v>283706556</v>
      </c>
      <c r="G345" s="563" t="s">
        <v>2356</v>
      </c>
      <c r="H345" s="567" t="s">
        <v>2259</v>
      </c>
      <c r="I345" s="567" t="s">
        <v>2357</v>
      </c>
    </row>
    <row r="346" spans="2:9" x14ac:dyDescent="0.3">
      <c r="B346" s="567" t="s">
        <v>30</v>
      </c>
      <c r="C346" s="567" t="s">
        <v>2355</v>
      </c>
      <c r="D346" s="567" t="s">
        <v>2233</v>
      </c>
      <c r="E346" s="567" t="s">
        <v>1895</v>
      </c>
      <c r="F346" s="563">
        <v>57865785</v>
      </c>
      <c r="G346" s="563" t="s">
        <v>2356</v>
      </c>
      <c r="H346" s="567" t="s">
        <v>2259</v>
      </c>
      <c r="I346" s="567" t="s">
        <v>2357</v>
      </c>
    </row>
    <row r="347" spans="2:9" x14ac:dyDescent="0.3">
      <c r="B347" s="567" t="s">
        <v>30</v>
      </c>
      <c r="C347" s="567" t="s">
        <v>2355</v>
      </c>
      <c r="D347" s="567" t="s">
        <v>2233</v>
      </c>
      <c r="E347" s="567" t="s">
        <v>1895</v>
      </c>
      <c r="F347" s="563">
        <v>50756851</v>
      </c>
      <c r="G347" s="563" t="s">
        <v>2356</v>
      </c>
      <c r="H347" s="567" t="s">
        <v>2259</v>
      </c>
      <c r="I347" s="567" t="s">
        <v>2357</v>
      </c>
    </row>
    <row r="348" spans="2:9" x14ac:dyDescent="0.3">
      <c r="B348" s="567" t="s">
        <v>30</v>
      </c>
      <c r="C348" s="567" t="s">
        <v>2355</v>
      </c>
      <c r="D348" s="567" t="s">
        <v>2233</v>
      </c>
      <c r="E348" s="567" t="s">
        <v>1908</v>
      </c>
      <c r="F348" s="563">
        <v>7423734</v>
      </c>
      <c r="G348" s="563" t="s">
        <v>2356</v>
      </c>
      <c r="H348" s="567" t="s">
        <v>2259</v>
      </c>
      <c r="I348" s="567" t="s">
        <v>2357</v>
      </c>
    </row>
    <row r="349" spans="2:9" x14ac:dyDescent="0.3">
      <c r="B349" s="567" t="s">
        <v>30</v>
      </c>
      <c r="C349" s="567" t="s">
        <v>2355</v>
      </c>
      <c r="D349" s="567" t="s">
        <v>2233</v>
      </c>
      <c r="E349" s="567" t="s">
        <v>1895</v>
      </c>
      <c r="F349" s="563">
        <v>453315071</v>
      </c>
      <c r="G349" s="563" t="s">
        <v>2356</v>
      </c>
      <c r="H349" s="567" t="s">
        <v>2259</v>
      </c>
      <c r="I349" s="567" t="s">
        <v>2357</v>
      </c>
    </row>
    <row r="350" spans="2:9" x14ac:dyDescent="0.3">
      <c r="B350" s="567" t="s">
        <v>30</v>
      </c>
      <c r="C350" s="567" t="s">
        <v>2355</v>
      </c>
      <c r="D350" s="567" t="s">
        <v>2233</v>
      </c>
      <c r="E350" s="567" t="s">
        <v>1895</v>
      </c>
      <c r="F350" s="563">
        <v>70986191</v>
      </c>
      <c r="G350" s="563" t="s">
        <v>2356</v>
      </c>
      <c r="H350" s="567" t="s">
        <v>2259</v>
      </c>
      <c r="I350" s="567" t="s">
        <v>2357</v>
      </c>
    </row>
    <row r="351" spans="2:9" x14ac:dyDescent="0.3">
      <c r="B351" s="567" t="s">
        <v>30</v>
      </c>
      <c r="C351" s="567" t="s">
        <v>2355</v>
      </c>
      <c r="D351" s="567" t="s">
        <v>2233</v>
      </c>
      <c r="E351" s="567" t="s">
        <v>1895</v>
      </c>
      <c r="F351" s="563">
        <v>511206418</v>
      </c>
      <c r="G351" s="563" t="s">
        <v>2356</v>
      </c>
      <c r="H351" s="567" t="s">
        <v>2259</v>
      </c>
      <c r="I351" s="567" t="s">
        <v>2357</v>
      </c>
    </row>
    <row r="352" spans="2:9" x14ac:dyDescent="0.3">
      <c r="B352" s="567" t="s">
        <v>30</v>
      </c>
      <c r="C352" s="567" t="s">
        <v>2355</v>
      </c>
      <c r="D352" s="567" t="s">
        <v>2233</v>
      </c>
      <c r="E352" s="569" t="s">
        <v>1908</v>
      </c>
      <c r="F352" s="563">
        <v>9967267</v>
      </c>
      <c r="G352" s="563" t="s">
        <v>2356</v>
      </c>
      <c r="H352" s="567" t="s">
        <v>2259</v>
      </c>
      <c r="I352" s="567" t="s">
        <v>2357</v>
      </c>
    </row>
    <row r="353" spans="2:9" x14ac:dyDescent="0.3">
      <c r="B353" s="567" t="s">
        <v>30</v>
      </c>
      <c r="C353" s="567" t="s">
        <v>2355</v>
      </c>
      <c r="D353" s="567" t="s">
        <v>2233</v>
      </c>
      <c r="E353" s="567" t="s">
        <v>1895</v>
      </c>
      <c r="F353" s="563">
        <v>434253006</v>
      </c>
      <c r="G353" s="563" t="s">
        <v>2356</v>
      </c>
      <c r="H353" s="567" t="s">
        <v>2259</v>
      </c>
      <c r="I353" s="567" t="s">
        <v>2357</v>
      </c>
    </row>
    <row r="354" spans="2:9" x14ac:dyDescent="0.3">
      <c r="B354" s="567" t="s">
        <v>30</v>
      </c>
      <c r="C354" s="567" t="s">
        <v>2355</v>
      </c>
      <c r="D354" s="567" t="s">
        <v>2233</v>
      </c>
      <c r="E354" s="567" t="s">
        <v>1903</v>
      </c>
      <c r="F354" s="563">
        <v>4458069487</v>
      </c>
      <c r="G354" s="563" t="s">
        <v>2356</v>
      </c>
      <c r="H354" s="567" t="s">
        <v>2259</v>
      </c>
      <c r="I354" s="567" t="s">
        <v>2357</v>
      </c>
    </row>
    <row r="355" spans="2:9" x14ac:dyDescent="0.3">
      <c r="B355" s="567" t="s">
        <v>37</v>
      </c>
      <c r="C355" s="567" t="s">
        <v>2355</v>
      </c>
      <c r="D355" s="567" t="s">
        <v>2233</v>
      </c>
      <c r="E355" s="567" t="s">
        <v>1908</v>
      </c>
      <c r="F355" s="563">
        <v>21172976</v>
      </c>
      <c r="G355" s="563" t="s">
        <v>2356</v>
      </c>
      <c r="H355" s="567" t="s">
        <v>2259</v>
      </c>
      <c r="I355" s="567" t="s">
        <v>2357</v>
      </c>
    </row>
    <row r="356" spans="2:9" x14ac:dyDescent="0.3">
      <c r="B356" s="567" t="s">
        <v>27</v>
      </c>
      <c r="C356" s="567" t="s">
        <v>2355</v>
      </c>
      <c r="D356" s="567" t="s">
        <v>2233</v>
      </c>
      <c r="E356" s="567" t="s">
        <v>1895</v>
      </c>
      <c r="F356" s="563">
        <v>207784000</v>
      </c>
      <c r="G356" s="563" t="s">
        <v>2356</v>
      </c>
      <c r="H356" s="567" t="s">
        <v>2259</v>
      </c>
      <c r="I356" s="567" t="s">
        <v>2357</v>
      </c>
    </row>
    <row r="357" spans="2:9" x14ac:dyDescent="0.3">
      <c r="B357" s="567" t="s">
        <v>27</v>
      </c>
      <c r="C357" s="567" t="s">
        <v>2355</v>
      </c>
      <c r="D357" s="567" t="s">
        <v>2233</v>
      </c>
      <c r="E357" s="567" t="s">
        <v>1908</v>
      </c>
      <c r="F357" s="563">
        <v>3670000</v>
      </c>
      <c r="G357" s="563" t="s">
        <v>2356</v>
      </c>
      <c r="H357" s="567" t="s">
        <v>2259</v>
      </c>
      <c r="I357" s="567" t="s">
        <v>2357</v>
      </c>
    </row>
    <row r="358" spans="2:9" x14ac:dyDescent="0.3">
      <c r="B358" s="567" t="s">
        <v>1804</v>
      </c>
      <c r="C358" s="567" t="s">
        <v>2355</v>
      </c>
      <c r="D358" s="567" t="s">
        <v>2233</v>
      </c>
      <c r="E358" s="567" t="s">
        <v>1895</v>
      </c>
      <c r="F358" s="563">
        <v>60350062</v>
      </c>
      <c r="G358" s="563" t="s">
        <v>2356</v>
      </c>
      <c r="H358" s="567" t="s">
        <v>2259</v>
      </c>
      <c r="I358" s="567" t="s">
        <v>2357</v>
      </c>
    </row>
    <row r="359" spans="2:9" x14ac:dyDescent="0.3">
      <c r="B359" s="567" t="s">
        <v>1804</v>
      </c>
      <c r="C359" s="567" t="s">
        <v>2355</v>
      </c>
      <c r="D359" s="567" t="s">
        <v>2233</v>
      </c>
      <c r="E359" s="567" t="s">
        <v>1895</v>
      </c>
      <c r="F359" s="563">
        <v>150420586</v>
      </c>
      <c r="G359" s="563" t="s">
        <v>2356</v>
      </c>
      <c r="H359" s="567" t="s">
        <v>2259</v>
      </c>
      <c r="I359" s="567" t="s">
        <v>2357</v>
      </c>
    </row>
    <row r="360" spans="2:9" x14ac:dyDescent="0.3">
      <c r="B360" s="567" t="s">
        <v>1804</v>
      </c>
      <c r="C360" s="567" t="s">
        <v>2355</v>
      </c>
      <c r="D360" s="567" t="s">
        <v>2233</v>
      </c>
      <c r="E360" s="567" t="s">
        <v>1895</v>
      </c>
      <c r="F360" s="563">
        <v>152824784</v>
      </c>
      <c r="G360" s="563" t="s">
        <v>2356</v>
      </c>
      <c r="H360" s="567" t="s">
        <v>2259</v>
      </c>
      <c r="I360" s="567" t="s">
        <v>2357</v>
      </c>
    </row>
    <row r="361" spans="2:9" x14ac:dyDescent="0.3">
      <c r="B361" s="567" t="s">
        <v>1804</v>
      </c>
      <c r="C361" s="567" t="s">
        <v>2355</v>
      </c>
      <c r="D361" s="567" t="s">
        <v>2233</v>
      </c>
      <c r="E361" s="567" t="s">
        <v>1895</v>
      </c>
      <c r="F361" s="563">
        <v>164429766</v>
      </c>
      <c r="G361" s="563" t="s">
        <v>2356</v>
      </c>
      <c r="H361" s="567" t="s">
        <v>2259</v>
      </c>
      <c r="I361" s="567" t="s">
        <v>2357</v>
      </c>
    </row>
    <row r="362" spans="2:9" x14ac:dyDescent="0.3">
      <c r="B362" s="567" t="s">
        <v>1804</v>
      </c>
      <c r="C362" s="567" t="s">
        <v>2355</v>
      </c>
      <c r="D362" s="567" t="s">
        <v>2233</v>
      </c>
      <c r="E362" s="567" t="s">
        <v>1895</v>
      </c>
      <c r="F362" s="563">
        <v>174487716</v>
      </c>
      <c r="G362" s="563" t="s">
        <v>2356</v>
      </c>
      <c r="H362" s="567" t="s">
        <v>2259</v>
      </c>
      <c r="I362" s="567" t="s">
        <v>2357</v>
      </c>
    </row>
    <row r="363" spans="2:9" x14ac:dyDescent="0.3">
      <c r="B363" s="567" t="s">
        <v>1804</v>
      </c>
      <c r="C363" s="567" t="s">
        <v>2355</v>
      </c>
      <c r="D363" s="567" t="s">
        <v>2233</v>
      </c>
      <c r="E363" s="567" t="s">
        <v>1895</v>
      </c>
      <c r="F363" s="563">
        <v>217810514</v>
      </c>
      <c r="G363" s="563" t="s">
        <v>2356</v>
      </c>
      <c r="H363" s="567" t="s">
        <v>2259</v>
      </c>
      <c r="I363" s="567" t="s">
        <v>2357</v>
      </c>
    </row>
    <row r="364" spans="2:9" x14ac:dyDescent="0.3">
      <c r="B364" s="567" t="s">
        <v>1804</v>
      </c>
      <c r="C364" s="567" t="s">
        <v>2355</v>
      </c>
      <c r="D364" s="567" t="s">
        <v>2233</v>
      </c>
      <c r="E364" s="567" t="s">
        <v>1895</v>
      </c>
      <c r="F364" s="563">
        <v>980593281</v>
      </c>
      <c r="G364" s="563" t="s">
        <v>2356</v>
      </c>
      <c r="H364" s="567" t="s">
        <v>2259</v>
      </c>
      <c r="I364" s="567" t="s">
        <v>2357</v>
      </c>
    </row>
    <row r="365" spans="2:9" x14ac:dyDescent="0.3">
      <c r="B365" s="567" t="s">
        <v>1804</v>
      </c>
      <c r="C365" s="567" t="s">
        <v>2355</v>
      </c>
      <c r="D365" s="567" t="s">
        <v>2233</v>
      </c>
      <c r="E365" s="567" t="s">
        <v>1895</v>
      </c>
      <c r="F365" s="563">
        <v>78877081</v>
      </c>
      <c r="G365" s="563" t="s">
        <v>2356</v>
      </c>
      <c r="H365" s="567" t="s">
        <v>2259</v>
      </c>
      <c r="I365" s="567" t="s">
        <v>2357</v>
      </c>
    </row>
    <row r="366" spans="2:9" x14ac:dyDescent="0.3">
      <c r="B366" s="567" t="s">
        <v>24</v>
      </c>
      <c r="C366" s="567" t="s">
        <v>2355</v>
      </c>
      <c r="D366" s="567" t="s">
        <v>2233</v>
      </c>
      <c r="E366" s="567" t="s">
        <v>1895</v>
      </c>
      <c r="F366" s="563">
        <v>7611750</v>
      </c>
      <c r="G366" s="563" t="s">
        <v>2356</v>
      </c>
      <c r="H366" s="567" t="s">
        <v>2259</v>
      </c>
      <c r="I366" s="567" t="s">
        <v>2357</v>
      </c>
    </row>
    <row r="367" spans="2:9" x14ac:dyDescent="0.3">
      <c r="B367" s="567" t="s">
        <v>24</v>
      </c>
      <c r="C367" s="567" t="s">
        <v>2355</v>
      </c>
      <c r="D367" s="567" t="s">
        <v>2233</v>
      </c>
      <c r="E367" s="567" t="s">
        <v>1895</v>
      </c>
      <c r="F367" s="563">
        <v>5551271</v>
      </c>
      <c r="G367" s="563" t="s">
        <v>2356</v>
      </c>
      <c r="H367" s="567" t="s">
        <v>2259</v>
      </c>
      <c r="I367" s="567" t="s">
        <v>2357</v>
      </c>
    </row>
    <row r="368" spans="2:9" x14ac:dyDescent="0.3">
      <c r="B368" s="567" t="s">
        <v>24</v>
      </c>
      <c r="C368" s="567" t="s">
        <v>2355</v>
      </c>
      <c r="D368" s="567" t="s">
        <v>2233</v>
      </c>
      <c r="E368" s="567" t="s">
        <v>1895</v>
      </c>
      <c r="F368" s="563">
        <v>9835346</v>
      </c>
      <c r="G368" s="563" t="s">
        <v>2356</v>
      </c>
      <c r="H368" s="567" t="s">
        <v>2259</v>
      </c>
      <c r="I368" s="567" t="s">
        <v>2357</v>
      </c>
    </row>
    <row r="369" spans="2:9" x14ac:dyDescent="0.3">
      <c r="B369" s="567" t="s">
        <v>24</v>
      </c>
      <c r="C369" s="567" t="s">
        <v>2355</v>
      </c>
      <c r="D369" s="567" t="s">
        <v>2233</v>
      </c>
      <c r="E369" s="567" t="s">
        <v>1895</v>
      </c>
      <c r="F369" s="563">
        <v>13641974</v>
      </c>
      <c r="G369" s="563" t="s">
        <v>2356</v>
      </c>
      <c r="H369" s="567" t="s">
        <v>2259</v>
      </c>
      <c r="I369" s="567" t="s">
        <v>2357</v>
      </c>
    </row>
    <row r="370" spans="2:9" x14ac:dyDescent="0.3">
      <c r="B370" s="567" t="s">
        <v>24</v>
      </c>
      <c r="C370" s="567" t="s">
        <v>2355</v>
      </c>
      <c r="D370" s="567" t="s">
        <v>2233</v>
      </c>
      <c r="E370" s="567" t="s">
        <v>1895</v>
      </c>
      <c r="F370" s="563">
        <v>2555930</v>
      </c>
      <c r="G370" s="563" t="s">
        <v>2356</v>
      </c>
      <c r="H370" s="567" t="s">
        <v>2259</v>
      </c>
      <c r="I370" s="567" t="s">
        <v>2357</v>
      </c>
    </row>
    <row r="371" spans="2:9" x14ac:dyDescent="0.3">
      <c r="B371" s="567" t="s">
        <v>24</v>
      </c>
      <c r="C371" s="567" t="s">
        <v>2355</v>
      </c>
      <c r="D371" s="567" t="s">
        <v>2233</v>
      </c>
      <c r="E371" s="567" t="s">
        <v>1895</v>
      </c>
      <c r="F371" s="563">
        <v>611417</v>
      </c>
      <c r="G371" s="563" t="s">
        <v>2356</v>
      </c>
      <c r="H371" s="567" t="s">
        <v>2259</v>
      </c>
      <c r="I371" s="567" t="s">
        <v>2357</v>
      </c>
    </row>
    <row r="372" spans="2:9" x14ac:dyDescent="0.3">
      <c r="B372" s="567" t="s">
        <v>24</v>
      </c>
      <c r="C372" s="567" t="s">
        <v>2355</v>
      </c>
      <c r="D372" s="567" t="s">
        <v>2233</v>
      </c>
      <c r="E372" s="567" t="s">
        <v>1895</v>
      </c>
      <c r="F372" s="563">
        <v>8109812</v>
      </c>
      <c r="G372" s="563" t="s">
        <v>2356</v>
      </c>
      <c r="H372" s="567" t="s">
        <v>2259</v>
      </c>
      <c r="I372" s="567" t="s">
        <v>2357</v>
      </c>
    </row>
    <row r="373" spans="2:9" x14ac:dyDescent="0.3">
      <c r="B373" s="567" t="s">
        <v>24</v>
      </c>
      <c r="C373" s="567" t="s">
        <v>2355</v>
      </c>
      <c r="D373" s="567" t="s">
        <v>2233</v>
      </c>
      <c r="E373" s="567" t="s">
        <v>1895</v>
      </c>
      <c r="F373" s="563">
        <v>36211399</v>
      </c>
      <c r="G373" s="563" t="s">
        <v>2356</v>
      </c>
      <c r="H373" s="567" t="s">
        <v>2259</v>
      </c>
      <c r="I373" s="567" t="s">
        <v>2357</v>
      </c>
    </row>
    <row r="374" spans="2:9" x14ac:dyDescent="0.3">
      <c r="B374" s="567" t="s">
        <v>1801</v>
      </c>
      <c r="C374" s="567" t="s">
        <v>2355</v>
      </c>
      <c r="D374" s="567" t="s">
        <v>2233</v>
      </c>
      <c r="E374" s="567" t="s">
        <v>1891</v>
      </c>
      <c r="F374" s="563">
        <v>19974187613</v>
      </c>
      <c r="G374" s="563" t="s">
        <v>2356</v>
      </c>
      <c r="H374" s="567" t="s">
        <v>2259</v>
      </c>
      <c r="I374" s="567" t="s">
        <v>2357</v>
      </c>
    </row>
    <row r="375" spans="2:9" x14ac:dyDescent="0.3">
      <c r="B375" s="567" t="s">
        <v>1941</v>
      </c>
      <c r="C375" s="567" t="s">
        <v>2355</v>
      </c>
      <c r="D375" s="567" t="s">
        <v>2233</v>
      </c>
      <c r="E375" s="567" t="s">
        <v>1904</v>
      </c>
      <c r="F375" s="563">
        <v>137482399</v>
      </c>
      <c r="G375" s="563" t="s">
        <v>2356</v>
      </c>
      <c r="H375" s="567" t="s">
        <v>2259</v>
      </c>
      <c r="I375" s="567" t="s">
        <v>2357</v>
      </c>
    </row>
    <row r="376" spans="2:9" x14ac:dyDescent="0.3">
      <c r="B376" s="567" t="s">
        <v>1801</v>
      </c>
      <c r="C376" s="567" t="s">
        <v>2355</v>
      </c>
      <c r="D376" s="567" t="s">
        <v>2233</v>
      </c>
      <c r="E376" s="567" t="s">
        <v>1891</v>
      </c>
      <c r="F376" s="563">
        <v>10804072930</v>
      </c>
      <c r="G376" s="563" t="s">
        <v>2356</v>
      </c>
      <c r="H376" s="567" t="s">
        <v>2259</v>
      </c>
      <c r="I376" s="567" t="s">
        <v>2357</v>
      </c>
    </row>
    <row r="377" spans="2:9" x14ac:dyDescent="0.3">
      <c r="B377" s="567" t="s">
        <v>1941</v>
      </c>
      <c r="C377" s="567" t="s">
        <v>2355</v>
      </c>
      <c r="D377" s="567" t="s">
        <v>2233</v>
      </c>
      <c r="E377" s="567" t="s">
        <v>1904</v>
      </c>
      <c r="F377" s="563">
        <v>137482399</v>
      </c>
      <c r="G377" s="563" t="s">
        <v>2356</v>
      </c>
      <c r="H377" s="567" t="s">
        <v>2259</v>
      </c>
      <c r="I377" s="567" t="s">
        <v>2357</v>
      </c>
    </row>
    <row r="378" spans="2:9" x14ac:dyDescent="0.3">
      <c r="B378" s="567" t="s">
        <v>1801</v>
      </c>
      <c r="C378" s="567" t="s">
        <v>2355</v>
      </c>
      <c r="D378" s="567" t="s">
        <v>2233</v>
      </c>
      <c r="E378" s="567" t="s">
        <v>1891</v>
      </c>
      <c r="F378" s="563">
        <v>360000000</v>
      </c>
      <c r="G378" s="563" t="s">
        <v>2356</v>
      </c>
      <c r="H378" s="567" t="s">
        <v>2259</v>
      </c>
      <c r="I378" s="567" t="s">
        <v>2357</v>
      </c>
    </row>
    <row r="379" spans="2:9" x14ac:dyDescent="0.3">
      <c r="B379" s="567" t="s">
        <v>24</v>
      </c>
      <c r="C379" s="567" t="s">
        <v>2355</v>
      </c>
      <c r="D379" s="567" t="s">
        <v>2233</v>
      </c>
      <c r="E379" s="567" t="s">
        <v>1895</v>
      </c>
      <c r="F379" s="563">
        <v>132012422</v>
      </c>
      <c r="G379" s="563" t="s">
        <v>2356</v>
      </c>
      <c r="H379" s="567" t="s">
        <v>2259</v>
      </c>
      <c r="I379" s="567" t="s">
        <v>2357</v>
      </c>
    </row>
    <row r="380" spans="2:9" x14ac:dyDescent="0.3">
      <c r="B380" s="567" t="s">
        <v>24</v>
      </c>
      <c r="C380" s="567" t="s">
        <v>2355</v>
      </c>
      <c r="D380" s="567" t="s">
        <v>2233</v>
      </c>
      <c r="E380" s="567" t="s">
        <v>1908</v>
      </c>
      <c r="F380" s="563">
        <v>7156613</v>
      </c>
      <c r="G380" s="563" t="s">
        <v>2356</v>
      </c>
      <c r="H380" s="567" t="s">
        <v>2259</v>
      </c>
      <c r="I380" s="567" t="s">
        <v>2357</v>
      </c>
    </row>
    <row r="381" spans="2:9" x14ac:dyDescent="0.3">
      <c r="B381" s="567" t="s">
        <v>24</v>
      </c>
      <c r="C381" s="567" t="s">
        <v>2355</v>
      </c>
      <c r="D381" s="567" t="s">
        <v>2233</v>
      </c>
      <c r="E381" s="567" t="s">
        <v>1895</v>
      </c>
      <c r="F381" s="563">
        <v>137405238</v>
      </c>
      <c r="G381" s="563" t="s">
        <v>2356</v>
      </c>
      <c r="H381" s="567" t="s">
        <v>2259</v>
      </c>
      <c r="I381" s="567" t="s">
        <v>2357</v>
      </c>
    </row>
    <row r="382" spans="2:9" x14ac:dyDescent="0.3">
      <c r="B382" s="567" t="s">
        <v>24</v>
      </c>
      <c r="C382" s="567" t="s">
        <v>2355</v>
      </c>
      <c r="D382" s="567" t="s">
        <v>2233</v>
      </c>
      <c r="E382" s="567" t="s">
        <v>1908</v>
      </c>
      <c r="F382" s="563">
        <v>5007526</v>
      </c>
      <c r="G382" s="563" t="s">
        <v>2356</v>
      </c>
      <c r="H382" s="567" t="s">
        <v>2259</v>
      </c>
      <c r="I382" s="567" t="s">
        <v>2357</v>
      </c>
    </row>
    <row r="383" spans="2:9" x14ac:dyDescent="0.3">
      <c r="B383" s="567" t="s">
        <v>24</v>
      </c>
      <c r="C383" s="567" t="s">
        <v>2355</v>
      </c>
      <c r="D383" s="567" t="s">
        <v>2233</v>
      </c>
      <c r="E383" s="567" t="s">
        <v>1908</v>
      </c>
      <c r="F383" s="563">
        <v>8500658</v>
      </c>
      <c r="G383" s="563" t="s">
        <v>2356</v>
      </c>
      <c r="H383" s="567" t="s">
        <v>2259</v>
      </c>
      <c r="I383" s="567" t="s">
        <v>2357</v>
      </c>
    </row>
    <row r="384" spans="2:9" x14ac:dyDescent="0.3">
      <c r="B384" s="567" t="s">
        <v>24</v>
      </c>
      <c r="C384" s="567" t="s">
        <v>2355</v>
      </c>
      <c r="D384" s="567" t="s">
        <v>2233</v>
      </c>
      <c r="E384" s="567" t="s">
        <v>1908</v>
      </c>
      <c r="F384" s="563">
        <v>622883</v>
      </c>
      <c r="G384" s="563" t="s">
        <v>2356</v>
      </c>
      <c r="H384" s="567" t="s">
        <v>2259</v>
      </c>
      <c r="I384" s="567" t="s">
        <v>2357</v>
      </c>
    </row>
    <row r="385" spans="2:9" x14ac:dyDescent="0.3">
      <c r="B385" s="567" t="s">
        <v>34</v>
      </c>
      <c r="C385" s="567" t="s">
        <v>2355</v>
      </c>
      <c r="D385" s="567" t="s">
        <v>2233</v>
      </c>
      <c r="E385" s="567" t="s">
        <v>1897</v>
      </c>
      <c r="F385" s="563">
        <v>296956193</v>
      </c>
      <c r="G385" s="563" t="s">
        <v>2356</v>
      </c>
      <c r="H385" s="567" t="s">
        <v>2259</v>
      </c>
      <c r="I385" s="567" t="s">
        <v>2357</v>
      </c>
    </row>
    <row r="386" spans="2:9" x14ac:dyDescent="0.3">
      <c r="B386" s="567" t="s">
        <v>20</v>
      </c>
      <c r="C386" s="567" t="s">
        <v>2355</v>
      </c>
      <c r="D386" s="567" t="s">
        <v>2233</v>
      </c>
      <c r="E386" s="567" t="s">
        <v>1895</v>
      </c>
      <c r="F386" s="563">
        <v>1095682313</v>
      </c>
      <c r="G386" s="563" t="s">
        <v>2356</v>
      </c>
      <c r="H386" s="567" t="s">
        <v>2259</v>
      </c>
      <c r="I386" s="567" t="s">
        <v>2357</v>
      </c>
    </row>
    <row r="387" spans="2:9" x14ac:dyDescent="0.3">
      <c r="B387" s="567" t="s">
        <v>20</v>
      </c>
      <c r="C387" s="567" t="s">
        <v>2355</v>
      </c>
      <c r="D387" s="567" t="s">
        <v>2233</v>
      </c>
      <c r="E387" s="567" t="s">
        <v>1895</v>
      </c>
      <c r="F387" s="563">
        <v>1006696575</v>
      </c>
      <c r="G387" s="563" t="s">
        <v>2356</v>
      </c>
      <c r="H387" s="567" t="s">
        <v>2259</v>
      </c>
      <c r="I387" s="567" t="s">
        <v>2357</v>
      </c>
    </row>
    <row r="388" spans="2:9" x14ac:dyDescent="0.3">
      <c r="B388" s="567" t="s">
        <v>30</v>
      </c>
      <c r="C388" s="567" t="s">
        <v>2355</v>
      </c>
      <c r="D388" s="567" t="s">
        <v>2233</v>
      </c>
      <c r="E388" s="567" t="s">
        <v>1908</v>
      </c>
      <c r="F388" s="563">
        <v>7672558</v>
      </c>
      <c r="G388" s="563" t="s">
        <v>2356</v>
      </c>
      <c r="H388" s="567" t="s">
        <v>2259</v>
      </c>
      <c r="I388" s="567" t="s">
        <v>2357</v>
      </c>
    </row>
    <row r="389" spans="2:9" x14ac:dyDescent="0.3">
      <c r="B389" s="567" t="s">
        <v>30</v>
      </c>
      <c r="C389" s="567" t="s">
        <v>2355</v>
      </c>
      <c r="D389" s="567" t="s">
        <v>2233</v>
      </c>
      <c r="E389" s="567" t="s">
        <v>1895</v>
      </c>
      <c r="F389" s="563">
        <v>59573765</v>
      </c>
      <c r="G389" s="563" t="s">
        <v>2356</v>
      </c>
      <c r="H389" s="567" t="s">
        <v>2259</v>
      </c>
      <c r="I389" s="567" t="s">
        <v>2357</v>
      </c>
    </row>
    <row r="390" spans="2:9" x14ac:dyDescent="0.3">
      <c r="B390" s="567" t="s">
        <v>30</v>
      </c>
      <c r="C390" s="567" t="s">
        <v>2355</v>
      </c>
      <c r="D390" s="567" t="s">
        <v>2233</v>
      </c>
      <c r="E390" s="567" t="s">
        <v>1895</v>
      </c>
      <c r="F390" s="563">
        <v>482509086</v>
      </c>
      <c r="G390" s="563" t="s">
        <v>2356</v>
      </c>
      <c r="H390" s="567" t="s">
        <v>2259</v>
      </c>
      <c r="I390" s="567" t="s">
        <v>2357</v>
      </c>
    </row>
    <row r="391" spans="2:9" x14ac:dyDescent="0.3">
      <c r="B391" s="568" t="s">
        <v>17</v>
      </c>
      <c r="C391" s="567" t="s">
        <v>2355</v>
      </c>
      <c r="D391" s="567" t="s">
        <v>2233</v>
      </c>
      <c r="E391" s="567" t="s">
        <v>1896</v>
      </c>
      <c r="F391" s="563">
        <v>11562628000</v>
      </c>
      <c r="G391" s="563" t="s">
        <v>2356</v>
      </c>
      <c r="H391" s="567" t="s">
        <v>2259</v>
      </c>
      <c r="I391" s="567" t="s">
        <v>2357</v>
      </c>
    </row>
    <row r="392" spans="2:9" x14ac:dyDescent="0.3">
      <c r="B392" s="568" t="s">
        <v>17</v>
      </c>
      <c r="C392" s="567" t="s">
        <v>2355</v>
      </c>
      <c r="D392" s="567" t="s">
        <v>2233</v>
      </c>
      <c r="E392" s="567" t="s">
        <v>1895</v>
      </c>
      <c r="F392" s="563">
        <v>578</v>
      </c>
      <c r="G392" s="563" t="s">
        <v>2356</v>
      </c>
      <c r="H392" s="567" t="s">
        <v>2259</v>
      </c>
      <c r="I392" s="567" t="s">
        <v>2357</v>
      </c>
    </row>
    <row r="393" spans="2:9" x14ac:dyDescent="0.3">
      <c r="B393" s="568" t="s">
        <v>1803</v>
      </c>
      <c r="C393" s="567" t="s">
        <v>2358</v>
      </c>
      <c r="D393" s="567" t="s">
        <v>2233</v>
      </c>
      <c r="E393" s="567" t="s">
        <v>1891</v>
      </c>
      <c r="F393" s="563">
        <v>4863107432</v>
      </c>
      <c r="G393" s="563" t="s">
        <v>2356</v>
      </c>
      <c r="H393" s="567" t="s">
        <v>2259</v>
      </c>
      <c r="I393" s="567" t="s">
        <v>2357</v>
      </c>
    </row>
    <row r="394" spans="2:9" x14ac:dyDescent="0.3">
      <c r="B394" s="568" t="s">
        <v>1803</v>
      </c>
      <c r="C394" s="567" t="s">
        <v>2358</v>
      </c>
      <c r="D394" s="567" t="s">
        <v>2233</v>
      </c>
      <c r="E394" s="567" t="s">
        <v>1891</v>
      </c>
      <c r="F394" s="563">
        <v>4853520377</v>
      </c>
      <c r="G394" s="563" t="s">
        <v>2356</v>
      </c>
      <c r="H394" s="567" t="s">
        <v>2259</v>
      </c>
      <c r="I394" s="567" t="s">
        <v>2357</v>
      </c>
    </row>
    <row r="395" spans="2:9" x14ac:dyDescent="0.3">
      <c r="B395" s="567" t="s">
        <v>1803</v>
      </c>
      <c r="C395" s="567" t="s">
        <v>2358</v>
      </c>
      <c r="D395" s="567" t="s">
        <v>2233</v>
      </c>
      <c r="E395" s="567" t="s">
        <v>1891</v>
      </c>
      <c r="F395" s="563">
        <v>2396734751</v>
      </c>
      <c r="G395" s="563" t="s">
        <v>2356</v>
      </c>
      <c r="H395" s="567" t="s">
        <v>2259</v>
      </c>
      <c r="I395" s="567" t="s">
        <v>2357</v>
      </c>
    </row>
    <row r="396" spans="2:9" x14ac:dyDescent="0.3">
      <c r="B396" s="567" t="s">
        <v>1803</v>
      </c>
      <c r="C396" s="567" t="s">
        <v>2358</v>
      </c>
      <c r="D396" s="567" t="s">
        <v>2233</v>
      </c>
      <c r="E396" s="567" t="s">
        <v>1891</v>
      </c>
      <c r="F396" s="563">
        <v>20000000000</v>
      </c>
      <c r="G396" s="563" t="s">
        <v>2356</v>
      </c>
      <c r="H396" s="567" t="s">
        <v>2259</v>
      </c>
      <c r="I396" s="567" t="s">
        <v>2357</v>
      </c>
    </row>
    <row r="397" spans="2:9" x14ac:dyDescent="0.3">
      <c r="B397" s="567" t="s">
        <v>27</v>
      </c>
      <c r="C397" s="567" t="s">
        <v>2355</v>
      </c>
      <c r="D397" s="567" t="s">
        <v>2233</v>
      </c>
      <c r="E397" s="567" t="s">
        <v>1908</v>
      </c>
      <c r="F397" s="563">
        <v>3714400</v>
      </c>
      <c r="G397" s="563" t="s">
        <v>2356</v>
      </c>
      <c r="H397" s="567" t="s">
        <v>2259</v>
      </c>
      <c r="I397" s="567" t="s">
        <v>2357</v>
      </c>
    </row>
    <row r="398" spans="2:9" x14ac:dyDescent="0.3">
      <c r="B398" s="567" t="s">
        <v>27</v>
      </c>
      <c r="C398" s="567" t="s">
        <v>2355</v>
      </c>
      <c r="D398" s="567" t="s">
        <v>2233</v>
      </c>
      <c r="E398" s="567" t="s">
        <v>1895</v>
      </c>
      <c r="F398" s="563">
        <v>217154000</v>
      </c>
      <c r="G398" s="563" t="s">
        <v>2356</v>
      </c>
      <c r="H398" s="567" t="s">
        <v>2259</v>
      </c>
      <c r="I398" s="567" t="s">
        <v>2357</v>
      </c>
    </row>
    <row r="399" spans="2:9" x14ac:dyDescent="0.3">
      <c r="B399" s="567" t="s">
        <v>1804</v>
      </c>
      <c r="C399" s="567" t="s">
        <v>2355</v>
      </c>
      <c r="D399" s="567" t="s">
        <v>2233</v>
      </c>
      <c r="E399" s="567" t="s">
        <v>1908</v>
      </c>
      <c r="F399" s="563">
        <v>632298</v>
      </c>
      <c r="G399" s="563" t="s">
        <v>2356</v>
      </c>
      <c r="H399" s="567" t="s">
        <v>2259</v>
      </c>
      <c r="I399" s="567" t="s">
        <v>2357</v>
      </c>
    </row>
    <row r="400" spans="2:9" x14ac:dyDescent="0.3">
      <c r="B400" s="567" t="s">
        <v>1804</v>
      </c>
      <c r="C400" s="567" t="s">
        <v>2355</v>
      </c>
      <c r="D400" s="567" t="s">
        <v>2233</v>
      </c>
      <c r="E400" s="567" t="s">
        <v>1908</v>
      </c>
      <c r="F400" s="563">
        <v>2297236</v>
      </c>
      <c r="G400" s="563" t="s">
        <v>2356</v>
      </c>
      <c r="H400" s="567" t="s">
        <v>2259</v>
      </c>
      <c r="I400" s="567" t="s">
        <v>2357</v>
      </c>
    </row>
    <row r="401" spans="2:9" x14ac:dyDescent="0.3">
      <c r="B401" s="567" t="s">
        <v>1804</v>
      </c>
      <c r="C401" s="567" t="s">
        <v>2355</v>
      </c>
      <c r="D401" s="567" t="s">
        <v>2233</v>
      </c>
      <c r="E401" s="567" t="s">
        <v>1895</v>
      </c>
      <c r="F401" s="563">
        <v>61409672</v>
      </c>
      <c r="G401" s="563" t="s">
        <v>2356</v>
      </c>
      <c r="H401" s="567" t="s">
        <v>2259</v>
      </c>
      <c r="I401" s="567" t="s">
        <v>2357</v>
      </c>
    </row>
    <row r="402" spans="2:9" x14ac:dyDescent="0.3">
      <c r="B402" s="567" t="s">
        <v>1804</v>
      </c>
      <c r="C402" s="567" t="s">
        <v>2355</v>
      </c>
      <c r="D402" s="567" t="s">
        <v>2233</v>
      </c>
      <c r="E402" s="567" t="s">
        <v>1895</v>
      </c>
      <c r="F402" s="563">
        <v>157208312</v>
      </c>
      <c r="G402" s="563" t="s">
        <v>2356</v>
      </c>
      <c r="H402" s="567" t="s">
        <v>2259</v>
      </c>
      <c r="I402" s="567" t="s">
        <v>2357</v>
      </c>
    </row>
    <row r="403" spans="2:9" x14ac:dyDescent="0.3">
      <c r="B403" s="567" t="s">
        <v>1804</v>
      </c>
      <c r="C403" s="567" t="s">
        <v>2355</v>
      </c>
      <c r="D403" s="567" t="s">
        <v>2233</v>
      </c>
      <c r="E403" s="567" t="s">
        <v>1895</v>
      </c>
      <c r="F403" s="563">
        <v>155122189</v>
      </c>
      <c r="G403" s="563" t="s">
        <v>2356</v>
      </c>
      <c r="H403" s="567" t="s">
        <v>2259</v>
      </c>
      <c r="I403" s="567" t="s">
        <v>2357</v>
      </c>
    </row>
    <row r="404" spans="2:9" x14ac:dyDescent="0.3">
      <c r="B404" s="567" t="s">
        <v>1804</v>
      </c>
      <c r="C404" s="567" t="s">
        <v>2355</v>
      </c>
      <c r="D404" s="567" t="s">
        <v>2233</v>
      </c>
      <c r="E404" s="567" t="s">
        <v>1908</v>
      </c>
      <c r="F404" s="563">
        <v>12694690</v>
      </c>
      <c r="G404" s="563" t="s">
        <v>2356</v>
      </c>
      <c r="H404" s="567" t="s">
        <v>2259</v>
      </c>
      <c r="I404" s="567" t="s">
        <v>2357</v>
      </c>
    </row>
    <row r="405" spans="2:9" x14ac:dyDescent="0.3">
      <c r="B405" s="567" t="s">
        <v>1804</v>
      </c>
      <c r="C405" s="567" t="s">
        <v>2355</v>
      </c>
      <c r="D405" s="567" t="s">
        <v>2233</v>
      </c>
      <c r="E405" s="567" t="s">
        <v>1895</v>
      </c>
      <c r="F405" s="563">
        <v>39023841</v>
      </c>
      <c r="G405" s="563" t="s">
        <v>2356</v>
      </c>
      <c r="H405" s="567" t="s">
        <v>2259</v>
      </c>
      <c r="I405" s="567" t="s">
        <v>2357</v>
      </c>
    </row>
    <row r="406" spans="2:9" x14ac:dyDescent="0.3">
      <c r="B406" s="567" t="s">
        <v>1804</v>
      </c>
      <c r="C406" s="567" t="s">
        <v>2355</v>
      </c>
      <c r="D406" s="567" t="s">
        <v>2233</v>
      </c>
      <c r="E406" s="567" t="s">
        <v>1895</v>
      </c>
      <c r="F406" s="563">
        <v>55261231</v>
      </c>
      <c r="G406" s="563" t="s">
        <v>2356</v>
      </c>
      <c r="H406" s="567" t="s">
        <v>2259</v>
      </c>
      <c r="I406" s="567" t="s">
        <v>2357</v>
      </c>
    </row>
    <row r="407" spans="2:9" x14ac:dyDescent="0.3">
      <c r="B407" s="567" t="s">
        <v>1804</v>
      </c>
      <c r="C407" s="567" t="s">
        <v>2355</v>
      </c>
      <c r="D407" s="567" t="s">
        <v>2233</v>
      </c>
      <c r="E407" s="567" t="s">
        <v>1895</v>
      </c>
      <c r="F407" s="563">
        <v>223636405</v>
      </c>
      <c r="G407" s="563" t="s">
        <v>2356</v>
      </c>
      <c r="H407" s="567" t="s">
        <v>2259</v>
      </c>
      <c r="I407" s="567" t="s">
        <v>2357</v>
      </c>
    </row>
    <row r="408" spans="2:9" x14ac:dyDescent="0.3">
      <c r="B408" s="567" t="s">
        <v>1804</v>
      </c>
      <c r="C408" s="567" t="s">
        <v>2355</v>
      </c>
      <c r="D408" s="567" t="s">
        <v>2233</v>
      </c>
      <c r="E408" s="567" t="s">
        <v>1895</v>
      </c>
      <c r="F408" s="563">
        <v>264512570</v>
      </c>
      <c r="G408" s="563" t="s">
        <v>2356</v>
      </c>
      <c r="H408" s="567" t="s">
        <v>2259</v>
      </c>
      <c r="I408" s="567" t="s">
        <v>2357</v>
      </c>
    </row>
    <row r="409" spans="2:9" x14ac:dyDescent="0.3">
      <c r="B409" s="567" t="s">
        <v>69</v>
      </c>
      <c r="C409" s="567" t="s">
        <v>2355</v>
      </c>
      <c r="D409" s="567" t="s">
        <v>2235</v>
      </c>
      <c r="E409" s="567" t="s">
        <v>1937</v>
      </c>
      <c r="F409" s="563">
        <v>6275400</v>
      </c>
      <c r="G409" s="563" t="s">
        <v>2356</v>
      </c>
      <c r="H409" s="567" t="s">
        <v>2259</v>
      </c>
      <c r="I409" s="567" t="s">
        <v>2357</v>
      </c>
    </row>
    <row r="410" spans="2:9" x14ac:dyDescent="0.3">
      <c r="B410" s="567" t="s">
        <v>69</v>
      </c>
      <c r="C410" s="567" t="s">
        <v>2355</v>
      </c>
      <c r="D410" s="567" t="s">
        <v>2235</v>
      </c>
      <c r="E410" s="567" t="s">
        <v>1936</v>
      </c>
      <c r="F410" s="563">
        <v>21558007</v>
      </c>
      <c r="G410" s="563" t="s">
        <v>2356</v>
      </c>
      <c r="H410" s="567" t="s">
        <v>2259</v>
      </c>
      <c r="I410" s="567" t="s">
        <v>2357</v>
      </c>
    </row>
    <row r="411" spans="2:9" x14ac:dyDescent="0.3">
      <c r="B411" s="567" t="s">
        <v>69</v>
      </c>
      <c r="C411" s="567" t="s">
        <v>2355</v>
      </c>
      <c r="D411" s="567" t="s">
        <v>2235</v>
      </c>
      <c r="E411" s="567" t="s">
        <v>1939</v>
      </c>
      <c r="F411" s="563">
        <v>984500</v>
      </c>
      <c r="G411" s="563" t="s">
        <v>2356</v>
      </c>
      <c r="H411" s="567" t="s">
        <v>2259</v>
      </c>
      <c r="I411" s="567" t="s">
        <v>2357</v>
      </c>
    </row>
    <row r="412" spans="2:9" x14ac:dyDescent="0.3">
      <c r="B412" s="567" t="s">
        <v>77</v>
      </c>
      <c r="C412" s="567" t="s">
        <v>2355</v>
      </c>
      <c r="D412" s="567" t="s">
        <v>2235</v>
      </c>
      <c r="E412" s="567" t="s">
        <v>1936</v>
      </c>
      <c r="F412" s="563">
        <v>50000000</v>
      </c>
      <c r="G412" s="563" t="s">
        <v>2356</v>
      </c>
      <c r="H412" s="567" t="s">
        <v>2259</v>
      </c>
      <c r="I412" s="567" t="s">
        <v>2357</v>
      </c>
    </row>
    <row r="413" spans="2:9" x14ac:dyDescent="0.3">
      <c r="B413" s="567" t="s">
        <v>66</v>
      </c>
      <c r="C413" s="567" t="s">
        <v>2355</v>
      </c>
      <c r="D413" s="567" t="s">
        <v>2235</v>
      </c>
      <c r="E413" s="567" t="s">
        <v>1939</v>
      </c>
      <c r="F413" s="563">
        <v>2685000</v>
      </c>
      <c r="G413" s="563" t="s">
        <v>2356</v>
      </c>
      <c r="H413" s="567" t="s">
        <v>2259</v>
      </c>
      <c r="I413" s="567" t="s">
        <v>2357</v>
      </c>
    </row>
    <row r="414" spans="2:9" x14ac:dyDescent="0.3">
      <c r="B414" s="567" t="s">
        <v>64</v>
      </c>
      <c r="C414" s="567" t="s">
        <v>2355</v>
      </c>
      <c r="D414" s="567" t="s">
        <v>2235</v>
      </c>
      <c r="E414" s="567" t="s">
        <v>1936</v>
      </c>
      <c r="F414" s="563">
        <v>264727489</v>
      </c>
      <c r="G414" s="563" t="s">
        <v>2356</v>
      </c>
      <c r="H414" s="567" t="s">
        <v>2259</v>
      </c>
      <c r="I414" s="567" t="s">
        <v>2357</v>
      </c>
    </row>
    <row r="415" spans="2:9" x14ac:dyDescent="0.3">
      <c r="B415" s="567" t="s">
        <v>64</v>
      </c>
      <c r="C415" s="567" t="s">
        <v>2355</v>
      </c>
      <c r="D415" s="567" t="s">
        <v>2235</v>
      </c>
      <c r="E415" s="567" t="s">
        <v>1937</v>
      </c>
      <c r="F415" s="563">
        <v>112240240</v>
      </c>
      <c r="G415" s="563" t="s">
        <v>2356</v>
      </c>
      <c r="H415" s="567" t="s">
        <v>2259</v>
      </c>
      <c r="I415" s="567" t="s">
        <v>2357</v>
      </c>
    </row>
    <row r="416" spans="2:9" x14ac:dyDescent="0.3">
      <c r="B416" s="567" t="s">
        <v>64</v>
      </c>
      <c r="C416" s="567" t="s">
        <v>2355</v>
      </c>
      <c r="D416" s="567" t="s">
        <v>2235</v>
      </c>
      <c r="E416" s="567" t="s">
        <v>1938</v>
      </c>
      <c r="F416" s="563">
        <v>26832400</v>
      </c>
      <c r="G416" s="563" t="s">
        <v>2356</v>
      </c>
      <c r="H416" s="567" t="s">
        <v>2259</v>
      </c>
      <c r="I416" s="567" t="s">
        <v>2357</v>
      </c>
    </row>
    <row r="417" spans="2:9" x14ac:dyDescent="0.3">
      <c r="B417" s="567" t="s">
        <v>74</v>
      </c>
      <c r="C417" s="567" t="s">
        <v>2355</v>
      </c>
      <c r="D417" s="567" t="s">
        <v>2235</v>
      </c>
      <c r="E417" s="567" t="s">
        <v>1938</v>
      </c>
      <c r="F417" s="563">
        <v>8519911</v>
      </c>
      <c r="G417" s="563" t="s">
        <v>2356</v>
      </c>
      <c r="H417" s="567" t="s">
        <v>2259</v>
      </c>
      <c r="I417" s="567" t="s">
        <v>2357</v>
      </c>
    </row>
    <row r="418" spans="2:9" x14ac:dyDescent="0.3">
      <c r="B418" s="567" t="s">
        <v>58</v>
      </c>
      <c r="C418" s="567" t="s">
        <v>2355</v>
      </c>
      <c r="D418" s="567" t="s">
        <v>2235</v>
      </c>
      <c r="E418" s="567" t="s">
        <v>1938</v>
      </c>
      <c r="F418" s="563">
        <v>104873596</v>
      </c>
      <c r="G418" s="563" t="s">
        <v>2356</v>
      </c>
      <c r="H418" s="567" t="s">
        <v>2259</v>
      </c>
      <c r="I418" s="567" t="s">
        <v>2357</v>
      </c>
    </row>
    <row r="419" spans="2:9" x14ac:dyDescent="0.3">
      <c r="B419" s="567" t="s">
        <v>74</v>
      </c>
      <c r="C419" s="567" t="s">
        <v>2355</v>
      </c>
      <c r="D419" s="567" t="s">
        <v>2235</v>
      </c>
      <c r="E419" s="567" t="s">
        <v>1938</v>
      </c>
      <c r="F419" s="563">
        <v>4204000</v>
      </c>
      <c r="G419" s="563" t="s">
        <v>2356</v>
      </c>
      <c r="H419" s="567" t="s">
        <v>2259</v>
      </c>
      <c r="I419" s="567" t="s">
        <v>2357</v>
      </c>
    </row>
    <row r="420" spans="2:9" x14ac:dyDescent="0.3">
      <c r="B420" s="567" t="s">
        <v>74</v>
      </c>
      <c r="C420" s="567" t="s">
        <v>2355</v>
      </c>
      <c r="D420" s="567" t="s">
        <v>2235</v>
      </c>
      <c r="E420" s="567" t="s">
        <v>1936</v>
      </c>
      <c r="F420" s="563">
        <v>4428000</v>
      </c>
      <c r="G420" s="563" t="s">
        <v>2356</v>
      </c>
      <c r="H420" s="567" t="s">
        <v>2259</v>
      </c>
      <c r="I420" s="567" t="s">
        <v>2357</v>
      </c>
    </row>
    <row r="421" spans="2:9" x14ac:dyDescent="0.3">
      <c r="B421" s="567" t="s">
        <v>102</v>
      </c>
      <c r="C421" s="567" t="s">
        <v>2358</v>
      </c>
      <c r="D421" s="567" t="s">
        <v>2235</v>
      </c>
      <c r="E421" s="567" t="s">
        <v>1936</v>
      </c>
      <c r="F421" s="563">
        <v>13136992</v>
      </c>
      <c r="G421" s="563" t="s">
        <v>2356</v>
      </c>
      <c r="H421" s="567" t="s">
        <v>2259</v>
      </c>
      <c r="I421" s="567" t="s">
        <v>2357</v>
      </c>
    </row>
    <row r="422" spans="2:9" x14ac:dyDescent="0.3">
      <c r="B422" s="567" t="s">
        <v>102</v>
      </c>
      <c r="C422" s="567" t="s">
        <v>2358</v>
      </c>
      <c r="D422" s="567" t="s">
        <v>2235</v>
      </c>
      <c r="E422" s="567" t="s">
        <v>1937</v>
      </c>
      <c r="F422" s="563">
        <v>8522208</v>
      </c>
      <c r="G422" s="563" t="s">
        <v>2356</v>
      </c>
      <c r="H422" s="567" t="s">
        <v>2259</v>
      </c>
      <c r="I422" s="567" t="s">
        <v>2357</v>
      </c>
    </row>
    <row r="423" spans="2:9" x14ac:dyDescent="0.3">
      <c r="B423" s="567" t="s">
        <v>106</v>
      </c>
      <c r="C423" s="567" t="s">
        <v>2358</v>
      </c>
      <c r="D423" s="567" t="s">
        <v>2235</v>
      </c>
      <c r="E423" s="567" t="s">
        <v>1938</v>
      </c>
      <c r="F423" s="563">
        <v>5000000</v>
      </c>
      <c r="G423" s="563" t="s">
        <v>2356</v>
      </c>
      <c r="H423" s="567" t="s">
        <v>2259</v>
      </c>
      <c r="I423" s="567" t="s">
        <v>2357</v>
      </c>
    </row>
    <row r="424" spans="2:9" x14ac:dyDescent="0.3">
      <c r="B424" s="567" t="s">
        <v>106</v>
      </c>
      <c r="C424" s="567" t="s">
        <v>2358</v>
      </c>
      <c r="D424" s="567" t="s">
        <v>2235</v>
      </c>
      <c r="E424" s="567" t="s">
        <v>1939</v>
      </c>
      <c r="F424" s="563">
        <v>3500000</v>
      </c>
      <c r="G424" s="563" t="s">
        <v>2356</v>
      </c>
      <c r="H424" s="567" t="s">
        <v>2259</v>
      </c>
      <c r="I424" s="567" t="s">
        <v>2357</v>
      </c>
    </row>
    <row r="425" spans="2:9" x14ac:dyDescent="0.3">
      <c r="B425" s="567" t="s">
        <v>98</v>
      </c>
      <c r="C425" s="567" t="s">
        <v>2358</v>
      </c>
      <c r="D425" s="567" t="s">
        <v>2235</v>
      </c>
      <c r="E425" s="567" t="s">
        <v>1936</v>
      </c>
      <c r="F425" s="563">
        <v>119245000</v>
      </c>
      <c r="G425" s="563" t="s">
        <v>2356</v>
      </c>
      <c r="H425" s="567" t="s">
        <v>2259</v>
      </c>
      <c r="I425" s="567" t="s">
        <v>2357</v>
      </c>
    </row>
    <row r="426" spans="2:9" x14ac:dyDescent="0.3">
      <c r="B426" s="567" t="s">
        <v>77</v>
      </c>
      <c r="C426" s="567" t="s">
        <v>2355</v>
      </c>
      <c r="D426" s="567" t="s">
        <v>2235</v>
      </c>
      <c r="E426" s="567" t="s">
        <v>1936</v>
      </c>
      <c r="F426" s="563">
        <v>90000000</v>
      </c>
      <c r="G426" s="563" t="s">
        <v>2356</v>
      </c>
      <c r="H426" s="567" t="s">
        <v>2259</v>
      </c>
      <c r="I426" s="567" t="s">
        <v>2357</v>
      </c>
    </row>
    <row r="427" spans="2:9" x14ac:dyDescent="0.3">
      <c r="B427" s="568" t="s">
        <v>99</v>
      </c>
      <c r="C427" s="567" t="s">
        <v>2358</v>
      </c>
      <c r="D427" s="567" t="s">
        <v>2235</v>
      </c>
      <c r="E427" s="567" t="s">
        <v>1938</v>
      </c>
      <c r="F427" s="563">
        <v>688250</v>
      </c>
      <c r="G427" s="563" t="s">
        <v>2356</v>
      </c>
      <c r="H427" s="567" t="s">
        <v>2259</v>
      </c>
      <c r="I427" s="567" t="s">
        <v>2357</v>
      </c>
    </row>
    <row r="428" spans="2:9" x14ac:dyDescent="0.3">
      <c r="B428" s="568" t="s">
        <v>112</v>
      </c>
      <c r="C428" s="567" t="s">
        <v>2358</v>
      </c>
      <c r="D428" s="567" t="s">
        <v>2235</v>
      </c>
      <c r="E428" s="567" t="s">
        <v>1936</v>
      </c>
      <c r="F428" s="563">
        <v>18000000</v>
      </c>
      <c r="G428" s="563" t="s">
        <v>2356</v>
      </c>
      <c r="H428" s="567" t="s">
        <v>2259</v>
      </c>
      <c r="I428" s="567" t="s">
        <v>2357</v>
      </c>
    </row>
    <row r="429" spans="2:9" x14ac:dyDescent="0.3">
      <c r="B429" s="567" t="s">
        <v>144</v>
      </c>
      <c r="C429" s="567" t="s">
        <v>2358</v>
      </c>
      <c r="D429" s="567" t="s">
        <v>2235</v>
      </c>
      <c r="E429" s="567" t="s">
        <v>1939</v>
      </c>
      <c r="F429" s="563">
        <v>700000</v>
      </c>
      <c r="G429" s="563" t="s">
        <v>2356</v>
      </c>
      <c r="H429" s="567" t="s">
        <v>2259</v>
      </c>
      <c r="I429" s="567" t="s">
        <v>2357</v>
      </c>
    </row>
    <row r="430" spans="2:9" x14ac:dyDescent="0.3">
      <c r="B430" s="567" t="s">
        <v>144</v>
      </c>
      <c r="C430" s="567" t="s">
        <v>2358</v>
      </c>
      <c r="D430" s="567" t="s">
        <v>2235</v>
      </c>
      <c r="E430" s="567" t="s">
        <v>1940</v>
      </c>
      <c r="F430" s="563">
        <v>1136868</v>
      </c>
      <c r="G430" s="563" t="s">
        <v>2356</v>
      </c>
      <c r="H430" s="567" t="s">
        <v>2259</v>
      </c>
      <c r="I430" s="567" t="s">
        <v>2357</v>
      </c>
    </row>
    <row r="431" spans="2:9" x14ac:dyDescent="0.3">
      <c r="B431" s="567" t="s">
        <v>161</v>
      </c>
      <c r="C431" s="567" t="s">
        <v>2358</v>
      </c>
      <c r="D431" s="567" t="s">
        <v>2235</v>
      </c>
      <c r="E431" s="567" t="s">
        <v>1936</v>
      </c>
      <c r="F431" s="563">
        <v>330078</v>
      </c>
      <c r="G431" s="563" t="s">
        <v>2356</v>
      </c>
      <c r="H431" s="567" t="s">
        <v>2259</v>
      </c>
      <c r="I431" s="567" t="s">
        <v>2357</v>
      </c>
    </row>
    <row r="432" spans="2:9" x14ac:dyDescent="0.3">
      <c r="B432" s="567" t="s">
        <v>161</v>
      </c>
      <c r="C432" s="567" t="s">
        <v>2358</v>
      </c>
      <c r="D432" s="567" t="s">
        <v>2235</v>
      </c>
      <c r="E432" s="567" t="s">
        <v>1940</v>
      </c>
      <c r="F432" s="563">
        <v>332000</v>
      </c>
      <c r="G432" s="563" t="s">
        <v>2356</v>
      </c>
      <c r="H432" s="567" t="s">
        <v>2259</v>
      </c>
      <c r="I432" s="567" t="s">
        <v>2357</v>
      </c>
    </row>
    <row r="433" spans="2:9" x14ac:dyDescent="0.3">
      <c r="B433" s="567" t="s">
        <v>141</v>
      </c>
      <c r="C433" s="567" t="s">
        <v>2358</v>
      </c>
      <c r="D433" s="567" t="s">
        <v>2235</v>
      </c>
      <c r="E433" s="567" t="s">
        <v>1940</v>
      </c>
      <c r="F433" s="563">
        <v>700000</v>
      </c>
      <c r="G433" s="563" t="s">
        <v>2356</v>
      </c>
      <c r="H433" s="567" t="s">
        <v>2259</v>
      </c>
      <c r="I433" s="567" t="s">
        <v>2357</v>
      </c>
    </row>
    <row r="434" spans="2:9" x14ac:dyDescent="0.3">
      <c r="B434" s="567" t="s">
        <v>111</v>
      </c>
      <c r="C434" s="567" t="s">
        <v>2358</v>
      </c>
      <c r="D434" s="567" t="s">
        <v>2235</v>
      </c>
      <c r="E434" s="567" t="s">
        <v>1939</v>
      </c>
      <c r="F434" s="563">
        <v>7600950</v>
      </c>
      <c r="G434" s="563" t="s">
        <v>2356</v>
      </c>
      <c r="H434" s="567" t="s">
        <v>2259</v>
      </c>
      <c r="I434" s="567" t="s">
        <v>2357</v>
      </c>
    </row>
    <row r="435" spans="2:9" x14ac:dyDescent="0.3">
      <c r="B435" s="567" t="s">
        <v>111</v>
      </c>
      <c r="C435" s="567" t="s">
        <v>2358</v>
      </c>
      <c r="D435" s="567" t="s">
        <v>2235</v>
      </c>
      <c r="E435" s="567" t="s">
        <v>1940</v>
      </c>
      <c r="F435" s="563">
        <v>711898</v>
      </c>
      <c r="G435" s="563" t="s">
        <v>2356</v>
      </c>
      <c r="H435" s="567" t="s">
        <v>2259</v>
      </c>
      <c r="I435" s="567" t="s">
        <v>2357</v>
      </c>
    </row>
    <row r="436" spans="2:9" x14ac:dyDescent="0.3">
      <c r="B436" s="567" t="s">
        <v>113</v>
      </c>
      <c r="C436" s="567" t="s">
        <v>2358</v>
      </c>
      <c r="D436" s="567" t="s">
        <v>2235</v>
      </c>
      <c r="E436" s="567" t="s">
        <v>1939</v>
      </c>
      <c r="F436" s="563">
        <v>3780105</v>
      </c>
      <c r="G436" s="563" t="s">
        <v>2356</v>
      </c>
      <c r="H436" s="567" t="s">
        <v>2259</v>
      </c>
      <c r="I436" s="567" t="s">
        <v>2357</v>
      </c>
    </row>
    <row r="437" spans="2:9" x14ac:dyDescent="0.3">
      <c r="B437" s="567" t="s">
        <v>113</v>
      </c>
      <c r="C437" s="567" t="s">
        <v>2358</v>
      </c>
      <c r="D437" s="567" t="s">
        <v>2235</v>
      </c>
      <c r="E437" s="567" t="s">
        <v>1940</v>
      </c>
      <c r="F437" s="563">
        <v>566030</v>
      </c>
      <c r="G437" s="563" t="s">
        <v>2356</v>
      </c>
      <c r="H437" s="567" t="s">
        <v>2259</v>
      </c>
      <c r="I437" s="567" t="s">
        <v>2357</v>
      </c>
    </row>
    <row r="438" spans="2:9" x14ac:dyDescent="0.3">
      <c r="B438" s="567" t="s">
        <v>66</v>
      </c>
      <c r="C438" s="567" t="s">
        <v>2355</v>
      </c>
      <c r="D438" s="567" t="s">
        <v>2235</v>
      </c>
      <c r="E438" s="567" t="s">
        <v>1939</v>
      </c>
      <c r="F438" s="563">
        <v>8200162</v>
      </c>
      <c r="G438" s="563" t="s">
        <v>2356</v>
      </c>
      <c r="H438" s="567" t="s">
        <v>2259</v>
      </c>
      <c r="I438" s="567" t="s">
        <v>2357</v>
      </c>
    </row>
    <row r="439" spans="2:9" x14ac:dyDescent="0.3">
      <c r="B439" s="567" t="s">
        <v>109</v>
      </c>
      <c r="C439" s="567" t="s">
        <v>2358</v>
      </c>
      <c r="D439" s="567" t="s">
        <v>2235</v>
      </c>
      <c r="E439" s="567" t="s">
        <v>1939</v>
      </c>
      <c r="F439" s="563">
        <v>140000</v>
      </c>
      <c r="G439" s="563" t="s">
        <v>2356</v>
      </c>
      <c r="H439" s="567" t="s">
        <v>2259</v>
      </c>
      <c r="I439" s="567" t="s">
        <v>2357</v>
      </c>
    </row>
    <row r="440" spans="2:9" x14ac:dyDescent="0.3">
      <c r="B440" s="567" t="s">
        <v>69</v>
      </c>
      <c r="C440" s="567" t="s">
        <v>2355</v>
      </c>
      <c r="D440" s="567" t="s">
        <v>2235</v>
      </c>
      <c r="E440" s="567" t="s">
        <v>1939</v>
      </c>
      <c r="F440" s="563">
        <v>1225000</v>
      </c>
      <c r="G440" s="563" t="s">
        <v>2356</v>
      </c>
      <c r="H440" s="567" t="s">
        <v>2259</v>
      </c>
      <c r="I440" s="567" t="s">
        <v>2357</v>
      </c>
    </row>
    <row r="441" spans="2:9" x14ac:dyDescent="0.3">
      <c r="B441" s="567" t="s">
        <v>74</v>
      </c>
      <c r="C441" s="567" t="s">
        <v>2355</v>
      </c>
      <c r="D441" s="567" t="s">
        <v>2235</v>
      </c>
      <c r="E441" s="567" t="s">
        <v>1939</v>
      </c>
      <c r="F441" s="563">
        <v>1505000</v>
      </c>
      <c r="G441" s="563" t="s">
        <v>2356</v>
      </c>
      <c r="H441" s="567" t="s">
        <v>2259</v>
      </c>
      <c r="I441" s="567" t="s">
        <v>2357</v>
      </c>
    </row>
    <row r="442" spans="2:9" x14ac:dyDescent="0.3">
      <c r="B442" s="567" t="s">
        <v>77</v>
      </c>
      <c r="C442" s="567" t="s">
        <v>2355</v>
      </c>
      <c r="D442" s="567" t="s">
        <v>2235</v>
      </c>
      <c r="E442" s="567" t="s">
        <v>1939</v>
      </c>
      <c r="F442" s="563">
        <v>1715000</v>
      </c>
      <c r="G442" s="563" t="s">
        <v>2356</v>
      </c>
      <c r="H442" s="567" t="s">
        <v>2259</v>
      </c>
      <c r="I442" s="567" t="s">
        <v>2357</v>
      </c>
    </row>
    <row r="443" spans="2:9" x14ac:dyDescent="0.3">
      <c r="B443" s="567" t="s">
        <v>113</v>
      </c>
      <c r="C443" s="567" t="s">
        <v>2358</v>
      </c>
      <c r="D443" s="567" t="s">
        <v>2235</v>
      </c>
      <c r="E443" s="567" t="s">
        <v>1940</v>
      </c>
      <c r="F443" s="563">
        <v>802712</v>
      </c>
      <c r="G443" s="563" t="s">
        <v>2356</v>
      </c>
      <c r="H443" s="567" t="s">
        <v>2259</v>
      </c>
      <c r="I443" s="567" t="s">
        <v>2357</v>
      </c>
    </row>
    <row r="444" spans="2:9" x14ac:dyDescent="0.3">
      <c r="B444" s="567" t="s">
        <v>151</v>
      </c>
      <c r="C444" s="567" t="s">
        <v>2358</v>
      </c>
      <c r="D444" s="567" t="s">
        <v>2235</v>
      </c>
      <c r="E444" s="567" t="s">
        <v>1939</v>
      </c>
      <c r="F444" s="563">
        <v>3500000</v>
      </c>
      <c r="G444" s="563" t="s">
        <v>2356</v>
      </c>
      <c r="H444" s="567" t="s">
        <v>2259</v>
      </c>
      <c r="I444" s="567" t="s">
        <v>2357</v>
      </c>
    </row>
    <row r="445" spans="2:9" x14ac:dyDescent="0.3">
      <c r="B445" s="568" t="s">
        <v>113</v>
      </c>
      <c r="C445" s="567" t="s">
        <v>2358</v>
      </c>
      <c r="D445" s="567" t="s">
        <v>2235</v>
      </c>
      <c r="E445" s="567" t="s">
        <v>1940</v>
      </c>
      <c r="F445" s="563">
        <v>6000</v>
      </c>
      <c r="G445" s="563" t="s">
        <v>2356</v>
      </c>
      <c r="H445" s="567" t="s">
        <v>2259</v>
      </c>
      <c r="I445" s="567" t="s">
        <v>2357</v>
      </c>
    </row>
    <row r="446" spans="2:9" x14ac:dyDescent="0.3">
      <c r="B446" s="567" t="s">
        <v>141</v>
      </c>
      <c r="C446" s="567" t="s">
        <v>2358</v>
      </c>
      <c r="D446" s="567" t="s">
        <v>2235</v>
      </c>
      <c r="E446" s="567" t="s">
        <v>1940</v>
      </c>
      <c r="F446" s="563">
        <v>820000</v>
      </c>
      <c r="G446" s="563" t="s">
        <v>2356</v>
      </c>
      <c r="H446" s="567" t="s">
        <v>2259</v>
      </c>
      <c r="I446" s="567" t="s">
        <v>2357</v>
      </c>
    </row>
    <row r="447" spans="2:9" x14ac:dyDescent="0.3">
      <c r="B447" s="567" t="s">
        <v>144</v>
      </c>
      <c r="C447" s="567" t="s">
        <v>2358</v>
      </c>
      <c r="D447" s="567" t="s">
        <v>2235</v>
      </c>
      <c r="E447" s="567" t="s">
        <v>1940</v>
      </c>
      <c r="F447" s="563">
        <v>200200</v>
      </c>
      <c r="G447" s="563" t="s">
        <v>2356</v>
      </c>
      <c r="H447" s="567" t="s">
        <v>2259</v>
      </c>
      <c r="I447" s="567" t="s">
        <v>2357</v>
      </c>
    </row>
    <row r="448" spans="2:9" x14ac:dyDescent="0.3">
      <c r="B448" s="567" t="s">
        <v>141</v>
      </c>
      <c r="C448" s="567" t="s">
        <v>2358</v>
      </c>
      <c r="D448" s="567" t="s">
        <v>2235</v>
      </c>
      <c r="E448" s="567" t="s">
        <v>1936</v>
      </c>
      <c r="F448" s="563">
        <v>150000</v>
      </c>
      <c r="G448" s="563" t="s">
        <v>2356</v>
      </c>
      <c r="H448" s="567" t="s">
        <v>2259</v>
      </c>
      <c r="I448" s="567" t="s">
        <v>2357</v>
      </c>
    </row>
    <row r="449" spans="2:9" x14ac:dyDescent="0.3">
      <c r="B449" s="567" t="s">
        <v>141</v>
      </c>
      <c r="C449" s="567" t="s">
        <v>2358</v>
      </c>
      <c r="D449" s="567" t="s">
        <v>2235</v>
      </c>
      <c r="E449" s="567" t="s">
        <v>1940</v>
      </c>
      <c r="F449" s="563">
        <v>1580500</v>
      </c>
      <c r="G449" s="563" t="s">
        <v>2356</v>
      </c>
      <c r="H449" s="567" t="s">
        <v>2259</v>
      </c>
      <c r="I449" s="567" t="s">
        <v>2357</v>
      </c>
    </row>
    <row r="450" spans="2:9" x14ac:dyDescent="0.3">
      <c r="B450" s="568" t="s">
        <v>166</v>
      </c>
      <c r="C450" s="567" t="s">
        <v>2358</v>
      </c>
      <c r="D450" s="567" t="s">
        <v>2235</v>
      </c>
      <c r="E450" s="567" t="s">
        <v>1938</v>
      </c>
      <c r="F450" s="563">
        <v>300000</v>
      </c>
      <c r="G450" s="563" t="s">
        <v>2356</v>
      </c>
      <c r="H450" s="567" t="s">
        <v>2259</v>
      </c>
      <c r="I450" s="567" t="s">
        <v>2357</v>
      </c>
    </row>
    <row r="451" spans="2:9" x14ac:dyDescent="0.3">
      <c r="B451" s="567" t="s">
        <v>113</v>
      </c>
      <c r="C451" s="567" t="s">
        <v>2358</v>
      </c>
      <c r="D451" s="567" t="s">
        <v>2235</v>
      </c>
      <c r="E451" s="567" t="s">
        <v>1940</v>
      </c>
      <c r="F451" s="563">
        <v>1551635</v>
      </c>
      <c r="G451" s="563" t="s">
        <v>2356</v>
      </c>
      <c r="H451" s="567" t="s">
        <v>2259</v>
      </c>
      <c r="I451" s="567" t="s">
        <v>2357</v>
      </c>
    </row>
    <row r="452" spans="2:9" x14ac:dyDescent="0.3">
      <c r="B452" s="567" t="s">
        <v>144</v>
      </c>
      <c r="C452" s="567" t="s">
        <v>2358</v>
      </c>
      <c r="D452" s="567" t="s">
        <v>2235</v>
      </c>
      <c r="E452" s="567" t="s">
        <v>1940</v>
      </c>
      <c r="F452" s="563">
        <v>177700</v>
      </c>
      <c r="G452" s="563" t="s">
        <v>2356</v>
      </c>
      <c r="H452" s="567" t="s">
        <v>2259</v>
      </c>
      <c r="I452" s="567" t="s">
        <v>2357</v>
      </c>
    </row>
    <row r="453" spans="2:9" x14ac:dyDescent="0.3">
      <c r="B453" s="567" t="s">
        <v>113</v>
      </c>
      <c r="C453" s="567" t="s">
        <v>2358</v>
      </c>
      <c r="D453" s="567" t="s">
        <v>2235</v>
      </c>
      <c r="E453" s="567" t="s">
        <v>1940</v>
      </c>
      <c r="F453" s="563">
        <v>279700</v>
      </c>
      <c r="G453" s="563" t="s">
        <v>2356</v>
      </c>
      <c r="H453" s="567" t="s">
        <v>2259</v>
      </c>
      <c r="I453" s="567" t="s">
        <v>2357</v>
      </c>
    </row>
    <row r="454" spans="2:9" x14ac:dyDescent="0.3">
      <c r="B454" s="567" t="s">
        <v>58</v>
      </c>
      <c r="C454" s="567" t="s">
        <v>2355</v>
      </c>
      <c r="D454" s="567" t="s">
        <v>2235</v>
      </c>
      <c r="E454" s="567" t="s">
        <v>1938</v>
      </c>
      <c r="F454" s="563">
        <v>5387500</v>
      </c>
      <c r="G454" s="563" t="s">
        <v>2356</v>
      </c>
      <c r="H454" s="567" t="s">
        <v>2259</v>
      </c>
      <c r="I454" s="567" t="s">
        <v>2357</v>
      </c>
    </row>
    <row r="455" spans="2:9" x14ac:dyDescent="0.3">
      <c r="B455" s="567" t="s">
        <v>113</v>
      </c>
      <c r="C455" s="567" t="s">
        <v>2358</v>
      </c>
      <c r="D455" s="567" t="s">
        <v>2235</v>
      </c>
      <c r="E455" s="567" t="s">
        <v>1940</v>
      </c>
      <c r="F455" s="563">
        <v>3006194</v>
      </c>
      <c r="G455" s="563" t="s">
        <v>2356</v>
      </c>
      <c r="H455" s="567" t="s">
        <v>2259</v>
      </c>
      <c r="I455" s="567" t="s">
        <v>2357</v>
      </c>
    </row>
    <row r="456" spans="2:9" x14ac:dyDescent="0.3">
      <c r="B456" s="567" t="s">
        <v>113</v>
      </c>
      <c r="C456" s="567" t="s">
        <v>2358</v>
      </c>
      <c r="D456" s="567" t="s">
        <v>2235</v>
      </c>
      <c r="E456" s="567" t="s">
        <v>1939</v>
      </c>
      <c r="F456" s="563">
        <v>770000</v>
      </c>
      <c r="G456" s="563" t="s">
        <v>2356</v>
      </c>
      <c r="H456" s="567" t="s">
        <v>2259</v>
      </c>
      <c r="I456" s="567" t="s">
        <v>2357</v>
      </c>
    </row>
    <row r="457" spans="2:9" x14ac:dyDescent="0.3">
      <c r="B457" s="567" t="s">
        <v>66</v>
      </c>
      <c r="C457" s="567" t="s">
        <v>2355</v>
      </c>
      <c r="D457" s="567" t="s">
        <v>2235</v>
      </c>
      <c r="E457" s="567" t="s">
        <v>1939</v>
      </c>
      <c r="F457" s="563">
        <v>1610000</v>
      </c>
      <c r="G457" s="563" t="s">
        <v>2356</v>
      </c>
      <c r="H457" s="567" t="s">
        <v>2259</v>
      </c>
      <c r="I457" s="567" t="s">
        <v>2357</v>
      </c>
    </row>
    <row r="458" spans="2:9" x14ac:dyDescent="0.3">
      <c r="B458" s="567" t="s">
        <v>107</v>
      </c>
      <c r="C458" s="567" t="s">
        <v>2358</v>
      </c>
      <c r="D458" s="567" t="s">
        <v>2235</v>
      </c>
      <c r="E458" s="567" t="s">
        <v>1939</v>
      </c>
      <c r="F458" s="563">
        <v>1785000</v>
      </c>
      <c r="G458" s="563" t="s">
        <v>2356</v>
      </c>
      <c r="H458" s="567" t="s">
        <v>2259</v>
      </c>
      <c r="I458" s="567" t="s">
        <v>2357</v>
      </c>
    </row>
    <row r="459" spans="2:9" x14ac:dyDescent="0.3">
      <c r="B459" s="567" t="s">
        <v>113</v>
      </c>
      <c r="C459" s="567" t="s">
        <v>2358</v>
      </c>
      <c r="D459" s="567" t="s">
        <v>2235</v>
      </c>
      <c r="E459" s="567" t="s">
        <v>1940</v>
      </c>
      <c r="F459" s="563">
        <v>620093</v>
      </c>
      <c r="G459" s="563" t="s">
        <v>2356</v>
      </c>
      <c r="H459" s="567" t="s">
        <v>2259</v>
      </c>
      <c r="I459" s="567" t="s">
        <v>2357</v>
      </c>
    </row>
    <row r="460" spans="2:9" x14ac:dyDescent="0.3">
      <c r="B460" s="567" t="s">
        <v>156</v>
      </c>
      <c r="C460" s="567" t="s">
        <v>2358</v>
      </c>
      <c r="D460" s="567" t="s">
        <v>2235</v>
      </c>
      <c r="E460" s="567" t="s">
        <v>1939</v>
      </c>
      <c r="F460" s="563">
        <v>1050000</v>
      </c>
      <c r="G460" s="563" t="s">
        <v>2356</v>
      </c>
      <c r="H460" s="567" t="s">
        <v>2259</v>
      </c>
      <c r="I460" s="567" t="s">
        <v>2357</v>
      </c>
    </row>
    <row r="461" spans="2:9" x14ac:dyDescent="0.3">
      <c r="B461" s="567" t="s">
        <v>145</v>
      </c>
      <c r="C461" s="567" t="s">
        <v>2358</v>
      </c>
      <c r="D461" s="567" t="s">
        <v>2235</v>
      </c>
      <c r="E461" s="567" t="s">
        <v>1938</v>
      </c>
      <c r="F461" s="563">
        <v>7500000</v>
      </c>
      <c r="G461" s="563" t="s">
        <v>2356</v>
      </c>
      <c r="H461" s="567" t="s">
        <v>2259</v>
      </c>
      <c r="I461" s="567" t="s">
        <v>2357</v>
      </c>
    </row>
    <row r="462" spans="2:9" x14ac:dyDescent="0.3">
      <c r="B462" s="567" t="s">
        <v>104</v>
      </c>
      <c r="C462" s="567" t="s">
        <v>2358</v>
      </c>
      <c r="D462" s="567" t="s">
        <v>2235</v>
      </c>
      <c r="E462" s="567" t="s">
        <v>1936</v>
      </c>
      <c r="F462" s="563">
        <v>33580912</v>
      </c>
      <c r="G462" s="563" t="s">
        <v>2356</v>
      </c>
      <c r="H462" s="567" t="s">
        <v>2259</v>
      </c>
      <c r="I462" s="567" t="s">
        <v>2357</v>
      </c>
    </row>
    <row r="463" spans="2:9" x14ac:dyDescent="0.3">
      <c r="B463" s="567" t="s">
        <v>104</v>
      </c>
      <c r="C463" s="567" t="s">
        <v>2358</v>
      </c>
      <c r="D463" s="567" t="s">
        <v>2235</v>
      </c>
      <c r="E463" s="567" t="s">
        <v>1938</v>
      </c>
      <c r="F463" s="563">
        <v>1419088</v>
      </c>
      <c r="G463" s="563" t="s">
        <v>2356</v>
      </c>
      <c r="H463" s="567" t="s">
        <v>2259</v>
      </c>
      <c r="I463" s="567" t="s">
        <v>2357</v>
      </c>
    </row>
    <row r="464" spans="2:9" x14ac:dyDescent="0.3">
      <c r="B464" s="567" t="s">
        <v>118</v>
      </c>
      <c r="C464" s="567" t="s">
        <v>2358</v>
      </c>
      <c r="D464" s="567" t="s">
        <v>2235</v>
      </c>
      <c r="E464" s="567" t="s">
        <v>1936</v>
      </c>
      <c r="F464" s="563">
        <v>5000000</v>
      </c>
      <c r="G464" s="563" t="s">
        <v>2356</v>
      </c>
      <c r="H464" s="567" t="s">
        <v>2259</v>
      </c>
      <c r="I464" s="567" t="s">
        <v>2357</v>
      </c>
    </row>
    <row r="465" spans="2:9" x14ac:dyDescent="0.3">
      <c r="B465" s="567" t="s">
        <v>110</v>
      </c>
      <c r="C465" s="567" t="s">
        <v>2358</v>
      </c>
      <c r="D465" s="567" t="s">
        <v>2235</v>
      </c>
      <c r="E465" s="567" t="s">
        <v>1936</v>
      </c>
      <c r="F465" s="563">
        <v>28837798</v>
      </c>
      <c r="G465" s="563" t="s">
        <v>2356</v>
      </c>
      <c r="H465" s="567" t="s">
        <v>2259</v>
      </c>
      <c r="I465" s="567" t="s">
        <v>2357</v>
      </c>
    </row>
    <row r="466" spans="2:9" x14ac:dyDescent="0.3">
      <c r="B466" s="567" t="s">
        <v>110</v>
      </c>
      <c r="C466" s="567" t="s">
        <v>2358</v>
      </c>
      <c r="D466" s="567" t="s">
        <v>2235</v>
      </c>
      <c r="E466" s="567" t="s">
        <v>1937</v>
      </c>
      <c r="F466" s="563">
        <v>8200000</v>
      </c>
      <c r="G466" s="563" t="s">
        <v>2356</v>
      </c>
      <c r="H466" s="567" t="s">
        <v>2259</v>
      </c>
      <c r="I466" s="567" t="s">
        <v>2357</v>
      </c>
    </row>
    <row r="467" spans="2:9" x14ac:dyDescent="0.3">
      <c r="B467" s="567" t="s">
        <v>69</v>
      </c>
      <c r="C467" s="567" t="s">
        <v>2355</v>
      </c>
      <c r="D467" s="567" t="s">
        <v>2235</v>
      </c>
      <c r="E467" s="567" t="s">
        <v>1937</v>
      </c>
      <c r="F467" s="563">
        <v>7665546</v>
      </c>
      <c r="G467" s="563" t="s">
        <v>2356</v>
      </c>
      <c r="H467" s="567" t="s">
        <v>2259</v>
      </c>
      <c r="I467" s="567" t="s">
        <v>2357</v>
      </c>
    </row>
    <row r="468" spans="2:9" x14ac:dyDescent="0.3">
      <c r="B468" s="567" t="s">
        <v>69</v>
      </c>
      <c r="C468" s="567" t="s">
        <v>2355</v>
      </c>
      <c r="D468" s="567" t="s">
        <v>2235</v>
      </c>
      <c r="E468" s="567" t="s">
        <v>1936</v>
      </c>
      <c r="F468" s="563">
        <v>37607228</v>
      </c>
      <c r="G468" s="563" t="s">
        <v>2356</v>
      </c>
      <c r="H468" s="567" t="s">
        <v>2259</v>
      </c>
      <c r="I468" s="567" t="s">
        <v>2357</v>
      </c>
    </row>
    <row r="469" spans="2:9" x14ac:dyDescent="0.3">
      <c r="B469" s="567" t="s">
        <v>109</v>
      </c>
      <c r="C469" s="567" t="s">
        <v>2358</v>
      </c>
      <c r="D469" s="567" t="s">
        <v>2235</v>
      </c>
      <c r="E469" s="567" t="s">
        <v>1936</v>
      </c>
      <c r="F469" s="563">
        <v>884244</v>
      </c>
      <c r="G469" s="563" t="s">
        <v>2356</v>
      </c>
      <c r="H469" s="567" t="s">
        <v>2259</v>
      </c>
      <c r="I469" s="567" t="s">
        <v>2357</v>
      </c>
    </row>
    <row r="470" spans="2:9" x14ac:dyDescent="0.3">
      <c r="B470" s="567" t="s">
        <v>109</v>
      </c>
      <c r="C470" s="567" t="s">
        <v>2358</v>
      </c>
      <c r="D470" s="567" t="s">
        <v>2235</v>
      </c>
      <c r="E470" s="567" t="s">
        <v>1937</v>
      </c>
      <c r="F470" s="563">
        <v>7699245</v>
      </c>
      <c r="G470" s="563" t="s">
        <v>2356</v>
      </c>
      <c r="H470" s="567" t="s">
        <v>2259</v>
      </c>
      <c r="I470" s="567" t="s">
        <v>2357</v>
      </c>
    </row>
    <row r="471" spans="2:9" x14ac:dyDescent="0.3">
      <c r="B471" s="567" t="s">
        <v>74</v>
      </c>
      <c r="C471" s="567" t="s">
        <v>2355</v>
      </c>
      <c r="D471" s="567" t="s">
        <v>2235</v>
      </c>
      <c r="E471" s="567" t="s">
        <v>1937</v>
      </c>
      <c r="F471" s="563">
        <v>11129829</v>
      </c>
      <c r="G471" s="563" t="s">
        <v>2356</v>
      </c>
      <c r="H471" s="567" t="s">
        <v>2259</v>
      </c>
      <c r="I471" s="567" t="s">
        <v>2357</v>
      </c>
    </row>
    <row r="472" spans="2:9" x14ac:dyDescent="0.3">
      <c r="B472" s="567" t="s">
        <v>74</v>
      </c>
      <c r="C472" s="567" t="s">
        <v>2355</v>
      </c>
      <c r="D472" s="567" t="s">
        <v>2235</v>
      </c>
      <c r="E472" s="567" t="s">
        <v>1936</v>
      </c>
      <c r="F472" s="563">
        <v>12685692</v>
      </c>
      <c r="G472" s="563" t="s">
        <v>2356</v>
      </c>
      <c r="H472" s="567" t="s">
        <v>2259</v>
      </c>
      <c r="I472" s="567" t="s">
        <v>2357</v>
      </c>
    </row>
    <row r="473" spans="2:9" x14ac:dyDescent="0.3">
      <c r="B473" s="567" t="s">
        <v>64</v>
      </c>
      <c r="C473" s="567" t="s">
        <v>2355</v>
      </c>
      <c r="D473" s="567" t="s">
        <v>2235</v>
      </c>
      <c r="E473" s="567" t="s">
        <v>1936</v>
      </c>
      <c r="F473" s="563">
        <v>263298430</v>
      </c>
      <c r="G473" s="563" t="s">
        <v>2356</v>
      </c>
      <c r="H473" s="567" t="s">
        <v>2259</v>
      </c>
      <c r="I473" s="567" t="s">
        <v>2357</v>
      </c>
    </row>
    <row r="474" spans="2:9" x14ac:dyDescent="0.3">
      <c r="B474" s="567" t="s">
        <v>64</v>
      </c>
      <c r="C474" s="567" t="s">
        <v>2355</v>
      </c>
      <c r="D474" s="567" t="s">
        <v>2235</v>
      </c>
      <c r="E474" s="567" t="s">
        <v>1937</v>
      </c>
      <c r="F474" s="563">
        <v>56120120</v>
      </c>
      <c r="G474" s="563" t="s">
        <v>2356</v>
      </c>
      <c r="H474" s="567" t="s">
        <v>2259</v>
      </c>
      <c r="I474" s="567" t="s">
        <v>2357</v>
      </c>
    </row>
    <row r="475" spans="2:9" x14ac:dyDescent="0.3">
      <c r="B475" s="567" t="s">
        <v>58</v>
      </c>
      <c r="C475" s="567" t="s">
        <v>2355</v>
      </c>
      <c r="D475" s="567" t="s">
        <v>2235</v>
      </c>
      <c r="E475" s="567" t="s">
        <v>1936</v>
      </c>
      <c r="F475" s="563">
        <v>33348766</v>
      </c>
      <c r="G475" s="563" t="s">
        <v>2356</v>
      </c>
      <c r="H475" s="567" t="s">
        <v>2259</v>
      </c>
      <c r="I475" s="567" t="s">
        <v>2357</v>
      </c>
    </row>
    <row r="476" spans="2:9" x14ac:dyDescent="0.3">
      <c r="B476" s="567" t="s">
        <v>58</v>
      </c>
      <c r="C476" s="567" t="s">
        <v>2355</v>
      </c>
      <c r="D476" s="567" t="s">
        <v>2235</v>
      </c>
      <c r="E476" s="567" t="s">
        <v>1937</v>
      </c>
      <c r="F476" s="563">
        <v>137954320</v>
      </c>
      <c r="G476" s="563" t="s">
        <v>2356</v>
      </c>
      <c r="H476" s="567" t="s">
        <v>2259</v>
      </c>
      <c r="I476" s="567" t="s">
        <v>2357</v>
      </c>
    </row>
    <row r="477" spans="2:9" x14ac:dyDescent="0.3">
      <c r="B477" s="567" t="s">
        <v>102</v>
      </c>
      <c r="C477" s="567" t="s">
        <v>2358</v>
      </c>
      <c r="D477" s="567" t="s">
        <v>2235</v>
      </c>
      <c r="E477" s="567" t="s">
        <v>1937</v>
      </c>
      <c r="F477" s="563">
        <v>42611044</v>
      </c>
      <c r="G477" s="563" t="s">
        <v>2356</v>
      </c>
      <c r="H477" s="567" t="s">
        <v>2259</v>
      </c>
      <c r="I477" s="567" t="s">
        <v>2357</v>
      </c>
    </row>
    <row r="478" spans="2:9" x14ac:dyDescent="0.3">
      <c r="B478" s="567" t="s">
        <v>102</v>
      </c>
      <c r="C478" s="567" t="s">
        <v>2358</v>
      </c>
      <c r="D478" s="567" t="s">
        <v>2235</v>
      </c>
      <c r="E478" s="567" t="s">
        <v>1937</v>
      </c>
      <c r="F478" s="563">
        <v>30242064</v>
      </c>
      <c r="G478" s="563" t="s">
        <v>2356</v>
      </c>
      <c r="H478" s="567" t="s">
        <v>2259</v>
      </c>
      <c r="I478" s="567" t="s">
        <v>2357</v>
      </c>
    </row>
    <row r="479" spans="2:9" x14ac:dyDescent="0.3">
      <c r="B479" s="567" t="s">
        <v>98</v>
      </c>
      <c r="C479" s="567" t="s">
        <v>2358</v>
      </c>
      <c r="D479" s="567" t="s">
        <v>2235</v>
      </c>
      <c r="E479" s="567" t="s">
        <v>1936</v>
      </c>
      <c r="F479" s="563">
        <v>40184480</v>
      </c>
      <c r="G479" s="563" t="s">
        <v>2356</v>
      </c>
      <c r="H479" s="567" t="s">
        <v>2259</v>
      </c>
      <c r="I479" s="567" t="s">
        <v>2357</v>
      </c>
    </row>
    <row r="480" spans="2:9" x14ac:dyDescent="0.3">
      <c r="B480" s="567" t="s">
        <v>98</v>
      </c>
      <c r="C480" s="567" t="s">
        <v>2358</v>
      </c>
      <c r="D480" s="567" t="s">
        <v>2235</v>
      </c>
      <c r="E480" s="567" t="s">
        <v>1936</v>
      </c>
      <c r="F480" s="563">
        <v>46406518</v>
      </c>
      <c r="G480" s="563" t="s">
        <v>2356</v>
      </c>
      <c r="H480" s="567" t="s">
        <v>2259</v>
      </c>
      <c r="I480" s="567" t="s">
        <v>2357</v>
      </c>
    </row>
    <row r="481" spans="2:9" x14ac:dyDescent="0.3">
      <c r="B481" s="567" t="s">
        <v>126</v>
      </c>
      <c r="C481" s="567" t="s">
        <v>2358</v>
      </c>
      <c r="D481" s="567" t="s">
        <v>2235</v>
      </c>
      <c r="E481" s="567" t="s">
        <v>1936</v>
      </c>
      <c r="F481" s="563">
        <v>29710414</v>
      </c>
      <c r="G481" s="563" t="s">
        <v>2356</v>
      </c>
      <c r="H481" s="567" t="s">
        <v>2259</v>
      </c>
      <c r="I481" s="567" t="s">
        <v>2357</v>
      </c>
    </row>
    <row r="482" spans="2:9" x14ac:dyDescent="0.3">
      <c r="B482" s="567" t="s">
        <v>103</v>
      </c>
      <c r="C482" s="567" t="s">
        <v>2358</v>
      </c>
      <c r="D482" s="567" t="s">
        <v>2235</v>
      </c>
      <c r="E482" s="567" t="s">
        <v>1936</v>
      </c>
      <c r="F482" s="563">
        <v>18383670</v>
      </c>
      <c r="G482" s="563" t="s">
        <v>2356</v>
      </c>
      <c r="H482" s="567" t="s">
        <v>2259</v>
      </c>
      <c r="I482" s="567" t="s">
        <v>2357</v>
      </c>
    </row>
    <row r="483" spans="2:9" x14ac:dyDescent="0.3">
      <c r="B483" s="567" t="s">
        <v>151</v>
      </c>
      <c r="C483" s="567" t="s">
        <v>2358</v>
      </c>
      <c r="D483" s="567" t="s">
        <v>2235</v>
      </c>
      <c r="E483" s="567" t="s">
        <v>1936</v>
      </c>
      <c r="F483" s="563">
        <v>1440633</v>
      </c>
      <c r="G483" s="563" t="s">
        <v>2356</v>
      </c>
      <c r="H483" s="567" t="s">
        <v>2259</v>
      </c>
      <c r="I483" s="567" t="s">
        <v>2357</v>
      </c>
    </row>
    <row r="484" spans="2:9" x14ac:dyDescent="0.3">
      <c r="B484" s="567" t="s">
        <v>113</v>
      </c>
      <c r="C484" s="567" t="s">
        <v>2358</v>
      </c>
      <c r="D484" s="567" t="s">
        <v>2235</v>
      </c>
      <c r="E484" s="567" t="s">
        <v>1940</v>
      </c>
      <c r="F484" s="563">
        <v>2360000</v>
      </c>
      <c r="G484" s="563" t="s">
        <v>2356</v>
      </c>
      <c r="H484" s="567" t="s">
        <v>2259</v>
      </c>
      <c r="I484" s="567" t="s">
        <v>2357</v>
      </c>
    </row>
    <row r="485" spans="2:9" x14ac:dyDescent="0.3">
      <c r="B485" s="567" t="s">
        <v>105</v>
      </c>
      <c r="C485" s="567" t="s">
        <v>2358</v>
      </c>
      <c r="D485" s="567" t="s">
        <v>2235</v>
      </c>
      <c r="E485" s="567" t="s">
        <v>1936</v>
      </c>
      <c r="F485" s="563">
        <v>23000000</v>
      </c>
      <c r="G485" s="563" t="s">
        <v>2356</v>
      </c>
      <c r="H485" s="567" t="s">
        <v>2259</v>
      </c>
      <c r="I485" s="567" t="s">
        <v>2357</v>
      </c>
    </row>
    <row r="486" spans="2:9" x14ac:dyDescent="0.3">
      <c r="B486" s="567" t="s">
        <v>113</v>
      </c>
      <c r="C486" s="567" t="s">
        <v>2358</v>
      </c>
      <c r="D486" s="567" t="s">
        <v>2235</v>
      </c>
      <c r="E486" s="567" t="s">
        <v>1939</v>
      </c>
      <c r="F486" s="563">
        <v>5436900</v>
      </c>
      <c r="G486" s="563" t="s">
        <v>2356</v>
      </c>
      <c r="H486" s="567" t="s">
        <v>2259</v>
      </c>
      <c r="I486" s="567" t="s">
        <v>2357</v>
      </c>
    </row>
    <row r="487" spans="2:9" x14ac:dyDescent="0.3">
      <c r="B487" s="567" t="s">
        <v>113</v>
      </c>
      <c r="C487" s="567" t="s">
        <v>2358</v>
      </c>
      <c r="D487" s="567" t="s">
        <v>2235</v>
      </c>
      <c r="E487" s="567" t="s">
        <v>1940</v>
      </c>
      <c r="F487" s="563">
        <v>921350</v>
      </c>
      <c r="G487" s="563" t="s">
        <v>2356</v>
      </c>
      <c r="H487" s="567" t="s">
        <v>2259</v>
      </c>
      <c r="I487" s="567" t="s">
        <v>2357</v>
      </c>
    </row>
    <row r="488" spans="2:9" x14ac:dyDescent="0.3">
      <c r="B488" s="567" t="s">
        <v>113</v>
      </c>
      <c r="C488" s="567" t="s">
        <v>2358</v>
      </c>
      <c r="D488" s="567" t="s">
        <v>2235</v>
      </c>
      <c r="E488" s="567" t="s">
        <v>1936</v>
      </c>
      <c r="F488" s="563">
        <v>25000</v>
      </c>
      <c r="G488" s="563" t="s">
        <v>2356</v>
      </c>
      <c r="H488" s="567" t="s">
        <v>2259</v>
      </c>
      <c r="I488" s="567" t="s">
        <v>2357</v>
      </c>
    </row>
    <row r="489" spans="2:9" x14ac:dyDescent="0.3">
      <c r="B489" s="567" t="s">
        <v>167</v>
      </c>
      <c r="C489" s="567" t="s">
        <v>2358</v>
      </c>
      <c r="D489" s="567" t="s">
        <v>2235</v>
      </c>
      <c r="E489" s="567" t="s">
        <v>1940</v>
      </c>
      <c r="F489" s="563">
        <v>204500</v>
      </c>
      <c r="G489" s="563" t="s">
        <v>2356</v>
      </c>
      <c r="H489" s="567" t="s">
        <v>2259</v>
      </c>
      <c r="I489" s="567" t="s">
        <v>2357</v>
      </c>
    </row>
    <row r="490" spans="2:9" x14ac:dyDescent="0.3">
      <c r="B490" s="567" t="s">
        <v>102</v>
      </c>
      <c r="C490" s="567" t="s">
        <v>2358</v>
      </c>
      <c r="D490" s="567" t="s">
        <v>2235</v>
      </c>
      <c r="E490" s="567" t="s">
        <v>1939</v>
      </c>
      <c r="F490" s="563">
        <v>1750000</v>
      </c>
      <c r="G490" s="563" t="s">
        <v>2356</v>
      </c>
      <c r="H490" s="567" t="s">
        <v>2259</v>
      </c>
      <c r="I490" s="567" t="s">
        <v>2357</v>
      </c>
    </row>
    <row r="491" spans="2:9" x14ac:dyDescent="0.3">
      <c r="B491" s="567" t="s">
        <v>123</v>
      </c>
      <c r="C491" s="567" t="s">
        <v>2358</v>
      </c>
      <c r="D491" s="567" t="s">
        <v>2235</v>
      </c>
      <c r="E491" s="567" t="s">
        <v>1936</v>
      </c>
      <c r="F491" s="563">
        <v>4000000</v>
      </c>
      <c r="G491" s="563" t="s">
        <v>2356</v>
      </c>
      <c r="H491" s="567" t="s">
        <v>2259</v>
      </c>
      <c r="I491" s="567" t="s">
        <v>2357</v>
      </c>
    </row>
    <row r="492" spans="2:9" x14ac:dyDescent="0.3">
      <c r="B492" s="567" t="s">
        <v>137</v>
      </c>
      <c r="C492" s="567" t="s">
        <v>2358</v>
      </c>
      <c r="D492" s="567" t="s">
        <v>2235</v>
      </c>
      <c r="E492" s="567" t="s">
        <v>1936</v>
      </c>
      <c r="F492" s="563">
        <v>241702</v>
      </c>
      <c r="G492" s="563" t="s">
        <v>2356</v>
      </c>
      <c r="H492" s="567" t="s">
        <v>2259</v>
      </c>
      <c r="I492" s="567" t="s">
        <v>2357</v>
      </c>
    </row>
    <row r="493" spans="2:9" x14ac:dyDescent="0.3">
      <c r="B493" s="567" t="s">
        <v>137</v>
      </c>
      <c r="C493" s="567" t="s">
        <v>2358</v>
      </c>
      <c r="D493" s="567" t="s">
        <v>2235</v>
      </c>
      <c r="E493" s="567" t="s">
        <v>1939</v>
      </c>
      <c r="F493" s="563">
        <v>1400000</v>
      </c>
      <c r="G493" s="563" t="s">
        <v>2356</v>
      </c>
      <c r="H493" s="567" t="s">
        <v>2259</v>
      </c>
      <c r="I493" s="567" t="s">
        <v>2357</v>
      </c>
    </row>
    <row r="494" spans="2:9" x14ac:dyDescent="0.3">
      <c r="B494" s="567" t="s">
        <v>137</v>
      </c>
      <c r="C494" s="567" t="s">
        <v>2358</v>
      </c>
      <c r="D494" s="567" t="s">
        <v>2235</v>
      </c>
      <c r="E494" s="567" t="s">
        <v>1938</v>
      </c>
      <c r="F494" s="563">
        <v>2278318</v>
      </c>
      <c r="G494" s="563" t="s">
        <v>2356</v>
      </c>
      <c r="H494" s="567" t="s">
        <v>2259</v>
      </c>
      <c r="I494" s="567" t="s">
        <v>2357</v>
      </c>
    </row>
    <row r="495" spans="2:9" x14ac:dyDescent="0.3">
      <c r="B495" s="567" t="s">
        <v>112</v>
      </c>
      <c r="C495" s="567" t="s">
        <v>2358</v>
      </c>
      <c r="D495" s="567" t="s">
        <v>2235</v>
      </c>
      <c r="E495" s="567" t="s">
        <v>1936</v>
      </c>
      <c r="F495" s="563">
        <v>30000000</v>
      </c>
      <c r="G495" s="563" t="s">
        <v>2356</v>
      </c>
      <c r="H495" s="567" t="s">
        <v>2259</v>
      </c>
      <c r="I495" s="567" t="s">
        <v>2357</v>
      </c>
    </row>
    <row r="496" spans="2:9" x14ac:dyDescent="0.3">
      <c r="B496" s="567" t="s">
        <v>150</v>
      </c>
      <c r="C496" s="567" t="s">
        <v>2358</v>
      </c>
      <c r="D496" s="567" t="s">
        <v>2235</v>
      </c>
      <c r="E496" s="567" t="s">
        <v>1936</v>
      </c>
      <c r="F496" s="563">
        <v>5000000</v>
      </c>
      <c r="G496" s="563" t="s">
        <v>2356</v>
      </c>
      <c r="H496" s="567" t="s">
        <v>2259</v>
      </c>
      <c r="I496" s="567" t="s">
        <v>2357</v>
      </c>
    </row>
    <row r="497" spans="2:9" x14ac:dyDescent="0.3">
      <c r="B497" s="567" t="s">
        <v>113</v>
      </c>
      <c r="C497" s="567" t="s">
        <v>2358</v>
      </c>
      <c r="D497" s="567" t="s">
        <v>2235</v>
      </c>
      <c r="E497" s="567" t="s">
        <v>1940</v>
      </c>
      <c r="F497" s="563">
        <v>477000</v>
      </c>
      <c r="G497" s="563" t="s">
        <v>2356</v>
      </c>
      <c r="H497" s="567" t="s">
        <v>2259</v>
      </c>
      <c r="I497" s="567" t="s">
        <v>2357</v>
      </c>
    </row>
    <row r="498" spans="2:9" x14ac:dyDescent="0.3">
      <c r="B498" s="567" t="s">
        <v>141</v>
      </c>
      <c r="C498" s="567" t="s">
        <v>2358</v>
      </c>
      <c r="D498" s="567" t="s">
        <v>2235</v>
      </c>
      <c r="E498" s="567" t="s">
        <v>1940</v>
      </c>
      <c r="F498" s="563">
        <v>990000</v>
      </c>
      <c r="G498" s="563" t="s">
        <v>2356</v>
      </c>
      <c r="H498" s="567" t="s">
        <v>2259</v>
      </c>
      <c r="I498" s="567" t="s">
        <v>2357</v>
      </c>
    </row>
    <row r="499" spans="2:9" x14ac:dyDescent="0.3">
      <c r="B499" s="567" t="s">
        <v>113</v>
      </c>
      <c r="C499" s="567" t="s">
        <v>2358</v>
      </c>
      <c r="D499" s="567" t="s">
        <v>2235</v>
      </c>
      <c r="E499" s="567" t="s">
        <v>1940</v>
      </c>
      <c r="F499" s="563">
        <v>800410</v>
      </c>
      <c r="G499" s="563" t="s">
        <v>2356</v>
      </c>
      <c r="H499" s="567" t="s">
        <v>2259</v>
      </c>
      <c r="I499" s="567" t="s">
        <v>2357</v>
      </c>
    </row>
    <row r="500" spans="2:9" x14ac:dyDescent="0.3">
      <c r="B500" s="567" t="s">
        <v>113</v>
      </c>
      <c r="C500" s="567" t="s">
        <v>2358</v>
      </c>
      <c r="D500" s="567" t="s">
        <v>2235</v>
      </c>
      <c r="E500" s="567" t="s">
        <v>1936</v>
      </c>
      <c r="F500" s="563">
        <v>841566</v>
      </c>
      <c r="G500" s="563" t="s">
        <v>2356</v>
      </c>
      <c r="H500" s="567" t="s">
        <v>2259</v>
      </c>
      <c r="I500" s="567" t="s">
        <v>2357</v>
      </c>
    </row>
    <row r="501" spans="2:9" x14ac:dyDescent="0.3">
      <c r="B501" s="567" t="s">
        <v>147</v>
      </c>
      <c r="C501" s="567" t="s">
        <v>2358</v>
      </c>
      <c r="D501" s="567" t="s">
        <v>2235</v>
      </c>
      <c r="E501" s="567" t="s">
        <v>1938</v>
      </c>
      <c r="F501" s="563">
        <v>7400000</v>
      </c>
      <c r="G501" s="563" t="s">
        <v>2356</v>
      </c>
      <c r="H501" s="567" t="s">
        <v>2259</v>
      </c>
      <c r="I501" s="567" t="s">
        <v>2357</v>
      </c>
    </row>
    <row r="502" spans="2:9" x14ac:dyDescent="0.3">
      <c r="B502" s="567" t="s">
        <v>171</v>
      </c>
      <c r="C502" s="567" t="s">
        <v>2358</v>
      </c>
      <c r="D502" s="567" t="s">
        <v>2235</v>
      </c>
      <c r="E502" s="567" t="s">
        <v>1939</v>
      </c>
      <c r="F502" s="563">
        <v>80000</v>
      </c>
      <c r="G502" s="563" t="s">
        <v>2356</v>
      </c>
      <c r="H502" s="567" t="s">
        <v>2259</v>
      </c>
      <c r="I502" s="567" t="s">
        <v>2357</v>
      </c>
    </row>
    <row r="503" spans="2:9" x14ac:dyDescent="0.3">
      <c r="B503" s="567" t="s">
        <v>113</v>
      </c>
      <c r="C503" s="567" t="s">
        <v>2358</v>
      </c>
      <c r="D503" s="567" t="s">
        <v>2235</v>
      </c>
      <c r="E503" s="567" t="s">
        <v>1940</v>
      </c>
      <c r="F503" s="563">
        <v>471600</v>
      </c>
      <c r="G503" s="563" t="s">
        <v>2356</v>
      </c>
      <c r="H503" s="567" t="s">
        <v>2259</v>
      </c>
      <c r="I503" s="567" t="s">
        <v>2357</v>
      </c>
    </row>
    <row r="504" spans="2:9" x14ac:dyDescent="0.3">
      <c r="B504" s="567" t="s">
        <v>141</v>
      </c>
      <c r="C504" s="567" t="s">
        <v>2358</v>
      </c>
      <c r="D504" s="567" t="s">
        <v>2235</v>
      </c>
      <c r="E504" s="567" t="s">
        <v>1940</v>
      </c>
      <c r="F504" s="563">
        <v>830000</v>
      </c>
      <c r="G504" s="563" t="s">
        <v>2356</v>
      </c>
      <c r="H504" s="567" t="s">
        <v>2259</v>
      </c>
      <c r="I504" s="567" t="s">
        <v>2357</v>
      </c>
    </row>
    <row r="505" spans="2:9" x14ac:dyDescent="0.3">
      <c r="B505" s="567" t="s">
        <v>131</v>
      </c>
      <c r="C505" s="567" t="s">
        <v>2358</v>
      </c>
      <c r="D505" s="567" t="s">
        <v>2235</v>
      </c>
      <c r="E505" s="567" t="s">
        <v>1936</v>
      </c>
      <c r="F505" s="563">
        <v>21500000</v>
      </c>
      <c r="G505" s="563" t="s">
        <v>2356</v>
      </c>
      <c r="H505" s="567" t="s">
        <v>2259</v>
      </c>
      <c r="I505" s="567" t="s">
        <v>2357</v>
      </c>
    </row>
    <row r="506" spans="2:9" x14ac:dyDescent="0.3">
      <c r="B506" s="567" t="s">
        <v>113</v>
      </c>
      <c r="C506" s="567" t="s">
        <v>2358</v>
      </c>
      <c r="D506" s="567" t="s">
        <v>2235</v>
      </c>
      <c r="E506" s="567" t="s">
        <v>1940</v>
      </c>
      <c r="F506" s="563">
        <v>246500</v>
      </c>
      <c r="G506" s="563" t="s">
        <v>2356</v>
      </c>
      <c r="H506" s="567" t="s">
        <v>2259</v>
      </c>
      <c r="I506" s="567" t="s">
        <v>2357</v>
      </c>
    </row>
    <row r="507" spans="2:9" x14ac:dyDescent="0.3">
      <c r="B507" s="567" t="s">
        <v>113</v>
      </c>
      <c r="C507" s="567" t="s">
        <v>2358</v>
      </c>
      <c r="D507" s="567" t="s">
        <v>2235</v>
      </c>
      <c r="E507" s="567" t="s">
        <v>1936</v>
      </c>
      <c r="F507" s="563">
        <v>70000</v>
      </c>
      <c r="G507" s="563" t="s">
        <v>2356</v>
      </c>
      <c r="H507" s="567" t="s">
        <v>2259</v>
      </c>
      <c r="I507" s="567" t="s">
        <v>2357</v>
      </c>
    </row>
    <row r="508" spans="2:9" x14ac:dyDescent="0.3">
      <c r="B508" s="567" t="s">
        <v>104</v>
      </c>
      <c r="C508" s="567" t="s">
        <v>2358</v>
      </c>
      <c r="D508" s="567" t="s">
        <v>2235</v>
      </c>
      <c r="E508" s="567" t="s">
        <v>1936</v>
      </c>
      <c r="F508" s="563">
        <v>16221638</v>
      </c>
      <c r="G508" s="563" t="s">
        <v>2356</v>
      </c>
      <c r="H508" s="567" t="s">
        <v>2259</v>
      </c>
      <c r="I508" s="567" t="s">
        <v>2357</v>
      </c>
    </row>
    <row r="509" spans="2:9" x14ac:dyDescent="0.3">
      <c r="B509" s="567" t="s">
        <v>104</v>
      </c>
      <c r="C509" s="567" t="s">
        <v>2358</v>
      </c>
      <c r="D509" s="567" t="s">
        <v>2235</v>
      </c>
      <c r="E509" s="567" t="s">
        <v>1938</v>
      </c>
      <c r="F509" s="563">
        <v>8778362</v>
      </c>
      <c r="G509" s="563" t="s">
        <v>2356</v>
      </c>
      <c r="H509" s="567" t="s">
        <v>2259</v>
      </c>
      <c r="I509" s="567" t="s">
        <v>2357</v>
      </c>
    </row>
    <row r="510" spans="2:9" x14ac:dyDescent="0.3">
      <c r="B510" s="567" t="s">
        <v>112</v>
      </c>
      <c r="C510" s="567" t="s">
        <v>2358</v>
      </c>
      <c r="D510" s="567" t="s">
        <v>2235</v>
      </c>
      <c r="E510" s="567" t="s">
        <v>1936</v>
      </c>
      <c r="F510" s="563">
        <v>20000000</v>
      </c>
      <c r="G510" s="563" t="s">
        <v>2356</v>
      </c>
      <c r="H510" s="567" t="s">
        <v>2259</v>
      </c>
      <c r="I510" s="567" t="s">
        <v>2357</v>
      </c>
    </row>
    <row r="511" spans="2:9" x14ac:dyDescent="0.3">
      <c r="B511" s="567" t="s">
        <v>151</v>
      </c>
      <c r="C511" s="567" t="s">
        <v>2358</v>
      </c>
      <c r="D511" s="567" t="s">
        <v>2235</v>
      </c>
      <c r="E511" s="567" t="s">
        <v>1936</v>
      </c>
      <c r="F511" s="563">
        <v>10000000</v>
      </c>
      <c r="G511" s="563" t="s">
        <v>2356</v>
      </c>
      <c r="H511" s="567" t="s">
        <v>2259</v>
      </c>
      <c r="I511" s="567" t="s">
        <v>2357</v>
      </c>
    </row>
    <row r="512" spans="2:9" x14ac:dyDescent="0.3">
      <c r="B512" s="567" t="s">
        <v>58</v>
      </c>
      <c r="C512" s="567" t="s">
        <v>2355</v>
      </c>
      <c r="D512" s="567" t="s">
        <v>2235</v>
      </c>
      <c r="E512" s="567" t="s">
        <v>1940</v>
      </c>
      <c r="F512" s="563">
        <v>1218362</v>
      </c>
      <c r="G512" s="563" t="s">
        <v>2356</v>
      </c>
      <c r="H512" s="567" t="s">
        <v>2259</v>
      </c>
      <c r="I512" s="567" t="s">
        <v>2357</v>
      </c>
    </row>
    <row r="513" spans="2:9" x14ac:dyDescent="0.3">
      <c r="B513" s="567" t="s">
        <v>58</v>
      </c>
      <c r="C513" s="567" t="s">
        <v>2355</v>
      </c>
      <c r="D513" s="567" t="s">
        <v>2235</v>
      </c>
      <c r="E513" s="567" t="s">
        <v>1936</v>
      </c>
      <c r="F513" s="563">
        <v>406000</v>
      </c>
      <c r="G513" s="563" t="s">
        <v>2356</v>
      </c>
      <c r="H513" s="567" t="s">
        <v>2259</v>
      </c>
      <c r="I513" s="567" t="s">
        <v>2357</v>
      </c>
    </row>
    <row r="514" spans="2:9" x14ac:dyDescent="0.3">
      <c r="B514" s="567" t="s">
        <v>58</v>
      </c>
      <c r="C514" s="567" t="s">
        <v>2355</v>
      </c>
      <c r="D514" s="567" t="s">
        <v>2235</v>
      </c>
      <c r="E514" s="567" t="s">
        <v>1939</v>
      </c>
      <c r="F514" s="563">
        <v>35000</v>
      </c>
      <c r="G514" s="563" t="s">
        <v>2356</v>
      </c>
      <c r="H514" s="567" t="s">
        <v>2259</v>
      </c>
      <c r="I514" s="567" t="s">
        <v>2357</v>
      </c>
    </row>
    <row r="515" spans="2:9" x14ac:dyDescent="0.3">
      <c r="B515" s="567" t="s">
        <v>111</v>
      </c>
      <c r="C515" s="567" t="s">
        <v>2358</v>
      </c>
      <c r="D515" s="567" t="s">
        <v>2235</v>
      </c>
      <c r="E515" s="567" t="s">
        <v>1938</v>
      </c>
      <c r="F515" s="563">
        <v>400000</v>
      </c>
      <c r="G515" s="563" t="s">
        <v>2356</v>
      </c>
      <c r="H515" s="567" t="s">
        <v>2259</v>
      </c>
      <c r="I515" s="567" t="s">
        <v>2357</v>
      </c>
    </row>
    <row r="516" spans="2:9" x14ac:dyDescent="0.3">
      <c r="B516" s="567" t="s">
        <v>113</v>
      </c>
      <c r="C516" s="567" t="s">
        <v>2358</v>
      </c>
      <c r="D516" s="567" t="s">
        <v>2235</v>
      </c>
      <c r="E516" s="567" t="s">
        <v>1938</v>
      </c>
      <c r="F516" s="563">
        <v>2694350</v>
      </c>
      <c r="G516" s="563" t="s">
        <v>2356</v>
      </c>
      <c r="H516" s="567" t="s">
        <v>2259</v>
      </c>
      <c r="I516" s="567" t="s">
        <v>2357</v>
      </c>
    </row>
    <row r="517" spans="2:9" x14ac:dyDescent="0.3">
      <c r="B517" s="567" t="s">
        <v>98</v>
      </c>
      <c r="C517" s="567" t="s">
        <v>2358</v>
      </c>
      <c r="D517" s="567" t="s">
        <v>2235</v>
      </c>
      <c r="E517" s="567" t="s">
        <v>1936</v>
      </c>
      <c r="F517" s="563">
        <v>35000000</v>
      </c>
      <c r="G517" s="563" t="s">
        <v>2356</v>
      </c>
      <c r="H517" s="567" t="s">
        <v>2259</v>
      </c>
      <c r="I517" s="567" t="s">
        <v>2357</v>
      </c>
    </row>
    <row r="518" spans="2:9" x14ac:dyDescent="0.3">
      <c r="B518" s="567" t="s">
        <v>101</v>
      </c>
      <c r="C518" s="567" t="s">
        <v>2358</v>
      </c>
      <c r="D518" s="567" t="s">
        <v>2235</v>
      </c>
      <c r="E518" s="567" t="s">
        <v>1936</v>
      </c>
      <c r="F518" s="563">
        <v>46406518</v>
      </c>
      <c r="G518" s="563" t="s">
        <v>2356</v>
      </c>
      <c r="H518" s="567" t="s">
        <v>2259</v>
      </c>
      <c r="I518" s="567" t="s">
        <v>2357</v>
      </c>
    </row>
    <row r="519" spans="2:9" x14ac:dyDescent="0.3">
      <c r="B519" s="567" t="s">
        <v>64</v>
      </c>
      <c r="C519" s="567" t="s">
        <v>2355</v>
      </c>
      <c r="D519" s="567" t="s">
        <v>2235</v>
      </c>
      <c r="E519" s="567" t="s">
        <v>1936</v>
      </c>
      <c r="F519" s="563">
        <v>49406851</v>
      </c>
      <c r="G519" s="563" t="s">
        <v>2356</v>
      </c>
      <c r="H519" s="567" t="s">
        <v>2259</v>
      </c>
      <c r="I519" s="567" t="s">
        <v>2357</v>
      </c>
    </row>
    <row r="520" spans="2:9" x14ac:dyDescent="0.3">
      <c r="B520" s="567" t="s">
        <v>64</v>
      </c>
      <c r="C520" s="567" t="s">
        <v>2355</v>
      </c>
      <c r="D520" s="567" t="s">
        <v>2235</v>
      </c>
      <c r="E520" s="567" t="s">
        <v>1937</v>
      </c>
      <c r="F520" s="563">
        <v>28060060</v>
      </c>
      <c r="G520" s="563" t="s">
        <v>2356</v>
      </c>
      <c r="H520" s="567" t="s">
        <v>2259</v>
      </c>
      <c r="I520" s="567" t="s">
        <v>2357</v>
      </c>
    </row>
    <row r="521" spans="2:9" x14ac:dyDescent="0.3">
      <c r="B521" s="567" t="s">
        <v>64</v>
      </c>
      <c r="C521" s="567" t="s">
        <v>2355</v>
      </c>
      <c r="D521" s="567" t="s">
        <v>2235</v>
      </c>
      <c r="E521" s="567" t="s">
        <v>1939</v>
      </c>
      <c r="F521" s="563">
        <v>4200000</v>
      </c>
      <c r="G521" s="563" t="s">
        <v>2356</v>
      </c>
      <c r="H521" s="567" t="s">
        <v>2259</v>
      </c>
      <c r="I521" s="567" t="s">
        <v>2357</v>
      </c>
    </row>
    <row r="522" spans="2:9" x14ac:dyDescent="0.3">
      <c r="B522" s="567" t="s">
        <v>64</v>
      </c>
      <c r="C522" s="567" t="s">
        <v>2355</v>
      </c>
      <c r="D522" s="567" t="s">
        <v>2235</v>
      </c>
      <c r="E522" s="567" t="s">
        <v>1936</v>
      </c>
      <c r="F522" s="563">
        <v>177429561</v>
      </c>
      <c r="G522" s="563" t="s">
        <v>2356</v>
      </c>
      <c r="H522" s="567" t="s">
        <v>2259</v>
      </c>
      <c r="I522" s="567" t="s">
        <v>2357</v>
      </c>
    </row>
    <row r="523" spans="2:9" x14ac:dyDescent="0.3">
      <c r="B523" s="567" t="s">
        <v>69</v>
      </c>
      <c r="C523" s="567" t="s">
        <v>2355</v>
      </c>
      <c r="D523" s="567" t="s">
        <v>2235</v>
      </c>
      <c r="E523" s="567" t="s">
        <v>1936</v>
      </c>
      <c r="F523" s="563">
        <v>171351343</v>
      </c>
      <c r="G523" s="563" t="s">
        <v>2356</v>
      </c>
      <c r="H523" s="567" t="s">
        <v>2259</v>
      </c>
      <c r="I523" s="567" t="s">
        <v>2357</v>
      </c>
    </row>
    <row r="524" spans="2:9" x14ac:dyDescent="0.3">
      <c r="B524" s="567" t="s">
        <v>69</v>
      </c>
      <c r="C524" s="567" t="s">
        <v>2355</v>
      </c>
      <c r="D524" s="567" t="s">
        <v>2235</v>
      </c>
      <c r="E524" s="567" t="s">
        <v>1937</v>
      </c>
      <c r="F524" s="563">
        <v>31377000</v>
      </c>
      <c r="G524" s="563" t="s">
        <v>2356</v>
      </c>
      <c r="H524" s="567" t="s">
        <v>2259</v>
      </c>
      <c r="I524" s="567" t="s">
        <v>2357</v>
      </c>
    </row>
    <row r="525" spans="2:9" x14ac:dyDescent="0.3">
      <c r="B525" s="567" t="s">
        <v>69</v>
      </c>
      <c r="C525" s="567" t="s">
        <v>2355</v>
      </c>
      <c r="D525" s="567" t="s">
        <v>2235</v>
      </c>
      <c r="E525" s="567" t="s">
        <v>1939</v>
      </c>
      <c r="F525" s="563">
        <v>2461250</v>
      </c>
      <c r="G525" s="563" t="s">
        <v>2356</v>
      </c>
      <c r="H525" s="567" t="s">
        <v>2259</v>
      </c>
      <c r="I525" s="567" t="s">
        <v>2357</v>
      </c>
    </row>
    <row r="526" spans="2:9" x14ac:dyDescent="0.3">
      <c r="B526" s="567" t="s">
        <v>69</v>
      </c>
      <c r="C526" s="567" t="s">
        <v>2355</v>
      </c>
      <c r="D526" s="567" t="s">
        <v>2235</v>
      </c>
      <c r="E526" s="567" t="s">
        <v>1938</v>
      </c>
      <c r="F526" s="563">
        <v>8182720</v>
      </c>
      <c r="G526" s="563" t="s">
        <v>2356</v>
      </c>
      <c r="H526" s="567" t="s">
        <v>2259</v>
      </c>
      <c r="I526" s="567" t="s">
        <v>2357</v>
      </c>
    </row>
    <row r="527" spans="2:9" x14ac:dyDescent="0.3">
      <c r="B527" s="567" t="s">
        <v>124</v>
      </c>
      <c r="C527" s="567" t="s">
        <v>2358</v>
      </c>
      <c r="D527" s="567" t="s">
        <v>2235</v>
      </c>
      <c r="E527" s="567" t="s">
        <v>1939</v>
      </c>
      <c r="F527" s="563">
        <v>2506000</v>
      </c>
      <c r="G527" s="563" t="s">
        <v>2356</v>
      </c>
      <c r="H527" s="567" t="s">
        <v>2259</v>
      </c>
      <c r="I527" s="567" t="s">
        <v>2357</v>
      </c>
    </row>
    <row r="528" spans="2:9" x14ac:dyDescent="0.3">
      <c r="B528" s="567" t="s">
        <v>109</v>
      </c>
      <c r="C528" s="567" t="s">
        <v>2358</v>
      </c>
      <c r="D528" s="567" t="s">
        <v>2235</v>
      </c>
      <c r="E528" s="567" t="s">
        <v>1937</v>
      </c>
      <c r="F528" s="563">
        <v>38496225</v>
      </c>
      <c r="G528" s="563" t="s">
        <v>2356</v>
      </c>
      <c r="H528" s="567" t="s">
        <v>2259</v>
      </c>
      <c r="I528" s="567" t="s">
        <v>2357</v>
      </c>
    </row>
    <row r="529" spans="2:9" x14ac:dyDescent="0.3">
      <c r="B529" s="567" t="s">
        <v>109</v>
      </c>
      <c r="C529" s="567" t="s">
        <v>2358</v>
      </c>
      <c r="D529" s="567" t="s">
        <v>2235</v>
      </c>
      <c r="E529" s="567" t="s">
        <v>1936</v>
      </c>
      <c r="F529" s="563">
        <v>28422674</v>
      </c>
      <c r="G529" s="563" t="s">
        <v>2356</v>
      </c>
      <c r="H529" s="567" t="s">
        <v>2259</v>
      </c>
      <c r="I529" s="567" t="s">
        <v>2357</v>
      </c>
    </row>
    <row r="530" spans="2:9" x14ac:dyDescent="0.3">
      <c r="B530" s="567" t="s">
        <v>109</v>
      </c>
      <c r="C530" s="567" t="s">
        <v>2358</v>
      </c>
      <c r="D530" s="567" t="s">
        <v>2235</v>
      </c>
      <c r="E530" s="567" t="s">
        <v>1938</v>
      </c>
      <c r="F530" s="563">
        <v>6296000</v>
      </c>
      <c r="G530" s="563" t="s">
        <v>2356</v>
      </c>
      <c r="H530" s="567" t="s">
        <v>2259</v>
      </c>
      <c r="I530" s="567" t="s">
        <v>2357</v>
      </c>
    </row>
    <row r="531" spans="2:9" x14ac:dyDescent="0.3">
      <c r="B531" s="567" t="s">
        <v>74</v>
      </c>
      <c r="C531" s="567" t="s">
        <v>2355</v>
      </c>
      <c r="D531" s="567" t="s">
        <v>2235</v>
      </c>
      <c r="E531" s="567" t="s">
        <v>1937</v>
      </c>
      <c r="F531" s="563">
        <v>55649145</v>
      </c>
      <c r="G531" s="563" t="s">
        <v>2356</v>
      </c>
      <c r="H531" s="567" t="s">
        <v>2259</v>
      </c>
      <c r="I531" s="567" t="s">
        <v>2357</v>
      </c>
    </row>
    <row r="532" spans="2:9" x14ac:dyDescent="0.3">
      <c r="B532" s="567" t="s">
        <v>74</v>
      </c>
      <c r="C532" s="567" t="s">
        <v>2355</v>
      </c>
      <c r="D532" s="567" t="s">
        <v>2235</v>
      </c>
      <c r="E532" s="567" t="s">
        <v>1936</v>
      </c>
      <c r="F532" s="563">
        <v>38649398</v>
      </c>
      <c r="G532" s="563" t="s">
        <v>2356</v>
      </c>
      <c r="H532" s="567" t="s">
        <v>2259</v>
      </c>
      <c r="I532" s="567" t="s">
        <v>2357</v>
      </c>
    </row>
    <row r="533" spans="2:9" x14ac:dyDescent="0.3">
      <c r="B533" s="567" t="s">
        <v>74</v>
      </c>
      <c r="C533" s="567" t="s">
        <v>2355</v>
      </c>
      <c r="D533" s="567" t="s">
        <v>2235</v>
      </c>
      <c r="E533" s="567" t="s">
        <v>1938</v>
      </c>
      <c r="F533" s="563">
        <v>8247500</v>
      </c>
      <c r="G533" s="563" t="s">
        <v>2356</v>
      </c>
      <c r="H533" s="567" t="s">
        <v>2259</v>
      </c>
      <c r="I533" s="567" t="s">
        <v>2357</v>
      </c>
    </row>
    <row r="534" spans="2:9" x14ac:dyDescent="0.3">
      <c r="B534" s="567" t="s">
        <v>69</v>
      </c>
      <c r="C534" s="567" t="s">
        <v>2355</v>
      </c>
      <c r="D534" s="567" t="s">
        <v>2235</v>
      </c>
      <c r="E534" s="567" t="s">
        <v>1937</v>
      </c>
      <c r="F534" s="563">
        <v>38327730</v>
      </c>
      <c r="G534" s="563" t="s">
        <v>2356</v>
      </c>
      <c r="H534" s="567" t="s">
        <v>2259</v>
      </c>
      <c r="I534" s="567" t="s">
        <v>2357</v>
      </c>
    </row>
    <row r="535" spans="2:9" x14ac:dyDescent="0.3">
      <c r="B535" s="567" t="s">
        <v>69</v>
      </c>
      <c r="C535" s="567" t="s">
        <v>2355</v>
      </c>
      <c r="D535" s="567" t="s">
        <v>2235</v>
      </c>
      <c r="E535" s="567" t="s">
        <v>1936</v>
      </c>
      <c r="F535" s="563">
        <v>53343405</v>
      </c>
      <c r="G535" s="563" t="s">
        <v>2356</v>
      </c>
      <c r="H535" s="567" t="s">
        <v>2259</v>
      </c>
      <c r="I535" s="567" t="s">
        <v>2357</v>
      </c>
    </row>
    <row r="536" spans="2:9" x14ac:dyDescent="0.3">
      <c r="B536" s="568" t="s">
        <v>69</v>
      </c>
      <c r="C536" s="567" t="s">
        <v>2355</v>
      </c>
      <c r="D536" s="567" t="s">
        <v>2235</v>
      </c>
      <c r="E536" s="567" t="s">
        <v>1938</v>
      </c>
      <c r="F536" s="563">
        <v>14400000</v>
      </c>
      <c r="G536" s="563" t="s">
        <v>2356</v>
      </c>
      <c r="H536" s="567" t="s">
        <v>2259</v>
      </c>
      <c r="I536" s="567" t="s">
        <v>2357</v>
      </c>
    </row>
    <row r="537" spans="2:9" x14ac:dyDescent="0.3">
      <c r="B537" s="568" t="s">
        <v>120</v>
      </c>
      <c r="C537" s="567" t="s">
        <v>2358</v>
      </c>
      <c r="D537" s="567" t="s">
        <v>2235</v>
      </c>
      <c r="E537" s="567" t="s">
        <v>1936</v>
      </c>
      <c r="F537" s="563">
        <v>50000000</v>
      </c>
      <c r="G537" s="563" t="s">
        <v>2356</v>
      </c>
      <c r="H537" s="567" t="s">
        <v>2259</v>
      </c>
      <c r="I537" s="567" t="s">
        <v>2357</v>
      </c>
    </row>
    <row r="538" spans="2:9" x14ac:dyDescent="0.3">
      <c r="B538" s="567" t="s">
        <v>144</v>
      </c>
      <c r="C538" s="567" t="s">
        <v>2358</v>
      </c>
      <c r="D538" s="567" t="s">
        <v>2235</v>
      </c>
      <c r="E538" s="567" t="s">
        <v>1940</v>
      </c>
      <c r="F538" s="563">
        <v>487900</v>
      </c>
      <c r="G538" s="563" t="s">
        <v>2356</v>
      </c>
      <c r="H538" s="567" t="s">
        <v>2259</v>
      </c>
      <c r="I538" s="567" t="s">
        <v>2357</v>
      </c>
    </row>
    <row r="539" spans="2:9" x14ac:dyDescent="0.3">
      <c r="B539" s="567" t="s">
        <v>144</v>
      </c>
      <c r="C539" s="567" t="s">
        <v>2358</v>
      </c>
      <c r="D539" s="567" t="s">
        <v>2235</v>
      </c>
      <c r="E539" s="567" t="s">
        <v>1940</v>
      </c>
      <c r="F539" s="563">
        <v>1111500</v>
      </c>
      <c r="G539" s="563" t="s">
        <v>2356</v>
      </c>
      <c r="H539" s="567" t="s">
        <v>2259</v>
      </c>
      <c r="I539" s="567" t="s">
        <v>2357</v>
      </c>
    </row>
    <row r="540" spans="2:9" x14ac:dyDescent="0.3">
      <c r="B540" s="567" t="s">
        <v>113</v>
      </c>
      <c r="C540" s="567" t="s">
        <v>2358</v>
      </c>
      <c r="D540" s="567" t="s">
        <v>2235</v>
      </c>
      <c r="E540" s="567" t="s">
        <v>1940</v>
      </c>
      <c r="F540" s="563">
        <v>427750</v>
      </c>
      <c r="G540" s="563" t="s">
        <v>2356</v>
      </c>
      <c r="H540" s="567" t="s">
        <v>2259</v>
      </c>
      <c r="I540" s="567" t="s">
        <v>2357</v>
      </c>
    </row>
    <row r="541" spans="2:9" x14ac:dyDescent="0.3">
      <c r="B541" s="567" t="s">
        <v>58</v>
      </c>
      <c r="C541" s="567" t="s">
        <v>2355</v>
      </c>
      <c r="D541" s="567" t="s">
        <v>2235</v>
      </c>
      <c r="E541" s="567" t="s">
        <v>1939</v>
      </c>
      <c r="F541" s="563">
        <v>7700000</v>
      </c>
      <c r="G541" s="563" t="s">
        <v>2356</v>
      </c>
      <c r="H541" s="567" t="s">
        <v>2259</v>
      </c>
      <c r="I541" s="567" t="s">
        <v>2357</v>
      </c>
    </row>
    <row r="542" spans="2:9" x14ac:dyDescent="0.3">
      <c r="B542" s="567" t="s">
        <v>108</v>
      </c>
      <c r="C542" s="567" t="s">
        <v>2358</v>
      </c>
      <c r="D542" s="567" t="s">
        <v>2235</v>
      </c>
      <c r="E542" s="567" t="s">
        <v>1936</v>
      </c>
      <c r="F542" s="563">
        <v>9733671</v>
      </c>
      <c r="G542" s="563" t="s">
        <v>2356</v>
      </c>
      <c r="H542" s="567" t="s">
        <v>2259</v>
      </c>
      <c r="I542" s="567" t="s">
        <v>2357</v>
      </c>
    </row>
    <row r="543" spans="2:9" x14ac:dyDescent="0.3">
      <c r="B543" s="567" t="s">
        <v>103</v>
      </c>
      <c r="C543" s="567" t="s">
        <v>2358</v>
      </c>
      <c r="D543" s="567" t="s">
        <v>2235</v>
      </c>
      <c r="E543" s="567" t="s">
        <v>1936</v>
      </c>
      <c r="F543" s="563">
        <v>13938430</v>
      </c>
      <c r="G543" s="563" t="s">
        <v>2356</v>
      </c>
      <c r="H543" s="567" t="s">
        <v>2259</v>
      </c>
      <c r="I543" s="567" t="s">
        <v>2357</v>
      </c>
    </row>
    <row r="544" spans="2:9" x14ac:dyDescent="0.3">
      <c r="B544" s="567" t="s">
        <v>103</v>
      </c>
      <c r="C544" s="567" t="s">
        <v>2358</v>
      </c>
      <c r="D544" s="567" t="s">
        <v>2235</v>
      </c>
      <c r="E544" s="567" t="s">
        <v>1937</v>
      </c>
      <c r="F544" s="563">
        <v>11754943</v>
      </c>
      <c r="G544" s="563" t="s">
        <v>2356</v>
      </c>
      <c r="H544" s="567" t="s">
        <v>2259</v>
      </c>
      <c r="I544" s="567" t="s">
        <v>2357</v>
      </c>
    </row>
    <row r="545" spans="2:9" x14ac:dyDescent="0.3">
      <c r="B545" s="568" t="s">
        <v>114</v>
      </c>
      <c r="C545" s="567" t="s">
        <v>2358</v>
      </c>
      <c r="D545" s="567" t="s">
        <v>2235</v>
      </c>
      <c r="E545" s="567" t="s">
        <v>1936</v>
      </c>
      <c r="F545" s="563">
        <v>23239500</v>
      </c>
      <c r="G545" s="563" t="s">
        <v>2356</v>
      </c>
      <c r="H545" s="567" t="s">
        <v>2259</v>
      </c>
      <c r="I545" s="567" t="s">
        <v>2357</v>
      </c>
    </row>
    <row r="546" spans="2:9" x14ac:dyDescent="0.3">
      <c r="B546" s="567" t="s">
        <v>114</v>
      </c>
      <c r="C546" s="567" t="s">
        <v>2358</v>
      </c>
      <c r="D546" s="567" t="s">
        <v>2235</v>
      </c>
      <c r="E546" s="567" t="s">
        <v>1937</v>
      </c>
      <c r="F546" s="563">
        <v>3990500</v>
      </c>
      <c r="G546" s="563" t="s">
        <v>2356</v>
      </c>
      <c r="H546" s="567" t="s">
        <v>2259</v>
      </c>
      <c r="I546" s="567" t="s">
        <v>2357</v>
      </c>
    </row>
    <row r="547" spans="2:9" x14ac:dyDescent="0.3">
      <c r="B547" s="567" t="s">
        <v>144</v>
      </c>
      <c r="C547" s="567" t="s">
        <v>2358</v>
      </c>
      <c r="D547" s="567" t="s">
        <v>2235</v>
      </c>
      <c r="E547" s="567" t="s">
        <v>1940</v>
      </c>
      <c r="F547" s="563">
        <v>788550</v>
      </c>
      <c r="G547" s="563" t="s">
        <v>2356</v>
      </c>
      <c r="H547" s="567" t="s">
        <v>2259</v>
      </c>
      <c r="I547" s="567" t="s">
        <v>2357</v>
      </c>
    </row>
    <row r="548" spans="2:9" x14ac:dyDescent="0.3">
      <c r="B548" s="567" t="s">
        <v>104</v>
      </c>
      <c r="C548" s="567" t="s">
        <v>2358</v>
      </c>
      <c r="D548" s="567" t="s">
        <v>2235</v>
      </c>
      <c r="E548" s="567" t="s">
        <v>1937</v>
      </c>
      <c r="F548" s="563">
        <v>17120276</v>
      </c>
      <c r="G548" s="563" t="s">
        <v>2356</v>
      </c>
      <c r="H548" s="567" t="s">
        <v>2259</v>
      </c>
      <c r="I548" s="567" t="s">
        <v>2357</v>
      </c>
    </row>
    <row r="549" spans="2:9" x14ac:dyDescent="0.3">
      <c r="B549" s="567" t="s">
        <v>104</v>
      </c>
      <c r="C549" s="567" t="s">
        <v>2358</v>
      </c>
      <c r="D549" s="567" t="s">
        <v>2235</v>
      </c>
      <c r="E549" s="567" t="s">
        <v>1936</v>
      </c>
      <c r="F549" s="563">
        <v>20183365</v>
      </c>
      <c r="G549" s="563" t="s">
        <v>2356</v>
      </c>
      <c r="H549" s="567" t="s">
        <v>2259</v>
      </c>
      <c r="I549" s="567" t="s">
        <v>2357</v>
      </c>
    </row>
    <row r="550" spans="2:9" x14ac:dyDescent="0.3">
      <c r="B550" s="567" t="s">
        <v>113</v>
      </c>
      <c r="C550" s="567" t="s">
        <v>2358</v>
      </c>
      <c r="D550" s="567" t="s">
        <v>2235</v>
      </c>
      <c r="E550" s="567" t="s">
        <v>1940</v>
      </c>
      <c r="F550" s="563">
        <v>773800</v>
      </c>
      <c r="G550" s="563" t="s">
        <v>2356</v>
      </c>
      <c r="H550" s="567" t="s">
        <v>2259</v>
      </c>
      <c r="I550" s="567" t="s">
        <v>2357</v>
      </c>
    </row>
    <row r="551" spans="2:9" x14ac:dyDescent="0.3">
      <c r="B551" s="567" t="s">
        <v>64</v>
      </c>
      <c r="C551" s="567" t="s">
        <v>2355</v>
      </c>
      <c r="D551" s="567" t="s">
        <v>2235</v>
      </c>
      <c r="E551" s="567" t="s">
        <v>1939</v>
      </c>
      <c r="F551" s="563">
        <v>947800</v>
      </c>
      <c r="G551" s="563" t="s">
        <v>2356</v>
      </c>
      <c r="H551" s="567" t="s">
        <v>2259</v>
      </c>
      <c r="I551" s="567" t="s">
        <v>2357</v>
      </c>
    </row>
    <row r="552" spans="2:9" x14ac:dyDescent="0.3">
      <c r="B552" s="567" t="s">
        <v>113</v>
      </c>
      <c r="C552" s="567" t="s">
        <v>2358</v>
      </c>
      <c r="D552" s="567" t="s">
        <v>2235</v>
      </c>
      <c r="E552" s="567" t="s">
        <v>1936</v>
      </c>
      <c r="F552" s="563">
        <v>8640000</v>
      </c>
      <c r="G552" s="563" t="s">
        <v>2356</v>
      </c>
      <c r="H552" s="567" t="s">
        <v>2259</v>
      </c>
      <c r="I552" s="567" t="s">
        <v>2357</v>
      </c>
    </row>
    <row r="553" spans="2:9" x14ac:dyDescent="0.3">
      <c r="B553" s="567" t="s">
        <v>113</v>
      </c>
      <c r="C553" s="567" t="s">
        <v>2358</v>
      </c>
      <c r="D553" s="567" t="s">
        <v>2235</v>
      </c>
      <c r="E553" s="567" t="s">
        <v>1940</v>
      </c>
      <c r="F553" s="563">
        <v>70100</v>
      </c>
      <c r="G553" s="563" t="s">
        <v>2356</v>
      </c>
      <c r="H553" s="567" t="s">
        <v>2259</v>
      </c>
      <c r="I553" s="567" t="s">
        <v>2357</v>
      </c>
    </row>
    <row r="554" spans="2:9" x14ac:dyDescent="0.3">
      <c r="B554" s="567" t="s">
        <v>113</v>
      </c>
      <c r="C554" s="567" t="s">
        <v>2358</v>
      </c>
      <c r="D554" s="567" t="s">
        <v>2235</v>
      </c>
      <c r="E554" s="567" t="s">
        <v>1940</v>
      </c>
      <c r="F554" s="563">
        <v>1576600</v>
      </c>
      <c r="G554" s="563" t="s">
        <v>2356</v>
      </c>
      <c r="H554" s="567" t="s">
        <v>2259</v>
      </c>
      <c r="I554" s="567" t="s">
        <v>2357</v>
      </c>
    </row>
    <row r="555" spans="2:9" x14ac:dyDescent="0.3">
      <c r="B555" s="567" t="s">
        <v>105</v>
      </c>
      <c r="C555" s="567" t="s">
        <v>2358</v>
      </c>
      <c r="D555" s="567" t="s">
        <v>2235</v>
      </c>
      <c r="E555" s="567" t="s">
        <v>1936</v>
      </c>
      <c r="F555" s="563">
        <v>5000000</v>
      </c>
      <c r="G555" s="563" t="s">
        <v>2356</v>
      </c>
      <c r="H555" s="567" t="s">
        <v>2259</v>
      </c>
      <c r="I555" s="567" t="s">
        <v>2357</v>
      </c>
    </row>
    <row r="556" spans="2:9" x14ac:dyDescent="0.3">
      <c r="B556" s="567" t="s">
        <v>105</v>
      </c>
      <c r="C556" s="567" t="s">
        <v>2358</v>
      </c>
      <c r="D556" s="567" t="s">
        <v>2235</v>
      </c>
      <c r="E556" s="567" t="s">
        <v>1939</v>
      </c>
      <c r="F556" s="563">
        <v>3500000</v>
      </c>
      <c r="G556" s="563" t="s">
        <v>2356</v>
      </c>
      <c r="H556" s="567" t="s">
        <v>2259</v>
      </c>
      <c r="I556" s="567" t="s">
        <v>2357</v>
      </c>
    </row>
    <row r="557" spans="2:9" x14ac:dyDescent="0.3">
      <c r="B557" s="567" t="s">
        <v>123</v>
      </c>
      <c r="C557" s="567" t="s">
        <v>2358</v>
      </c>
      <c r="D557" s="567" t="s">
        <v>2235</v>
      </c>
      <c r="E557" s="567" t="s">
        <v>1936</v>
      </c>
      <c r="F557" s="563">
        <v>5000000</v>
      </c>
      <c r="G557" s="563" t="s">
        <v>2356</v>
      </c>
      <c r="H557" s="567" t="s">
        <v>2259</v>
      </c>
      <c r="I557" s="567" t="s">
        <v>2357</v>
      </c>
    </row>
    <row r="558" spans="2:9" x14ac:dyDescent="0.3">
      <c r="B558" s="567" t="s">
        <v>133</v>
      </c>
      <c r="C558" s="567" t="s">
        <v>2358</v>
      </c>
      <c r="D558" s="567" t="s">
        <v>2235</v>
      </c>
      <c r="E558" s="567" t="s">
        <v>1937</v>
      </c>
      <c r="F558" s="563">
        <v>1282315</v>
      </c>
      <c r="G558" s="563" t="s">
        <v>2356</v>
      </c>
      <c r="H558" s="567" t="s">
        <v>2259</v>
      </c>
      <c r="I558" s="567" t="s">
        <v>2357</v>
      </c>
    </row>
    <row r="559" spans="2:9" x14ac:dyDescent="0.3">
      <c r="B559" s="567" t="s">
        <v>113</v>
      </c>
      <c r="C559" s="567" t="s">
        <v>2358</v>
      </c>
      <c r="D559" s="567" t="s">
        <v>2235</v>
      </c>
      <c r="E559" s="567" t="s">
        <v>1940</v>
      </c>
      <c r="F559" s="563">
        <v>304800</v>
      </c>
      <c r="G559" s="563" t="s">
        <v>2356</v>
      </c>
      <c r="H559" s="567" t="s">
        <v>2259</v>
      </c>
      <c r="I559" s="567" t="s">
        <v>2357</v>
      </c>
    </row>
    <row r="560" spans="2:9" x14ac:dyDescent="0.3">
      <c r="B560" s="567" t="s">
        <v>133</v>
      </c>
      <c r="C560" s="567" t="s">
        <v>2358</v>
      </c>
      <c r="D560" s="567" t="s">
        <v>2235</v>
      </c>
      <c r="E560" s="567" t="s">
        <v>1937</v>
      </c>
      <c r="F560" s="563">
        <v>1282315</v>
      </c>
      <c r="G560" s="563" t="s">
        <v>2356</v>
      </c>
      <c r="H560" s="567" t="s">
        <v>2259</v>
      </c>
      <c r="I560" s="567" t="s">
        <v>2357</v>
      </c>
    </row>
    <row r="561" spans="2:9" x14ac:dyDescent="0.3">
      <c r="B561" s="567" t="s">
        <v>113</v>
      </c>
      <c r="C561" s="567" t="s">
        <v>2358</v>
      </c>
      <c r="D561" s="567" t="s">
        <v>2235</v>
      </c>
      <c r="E561" s="567" t="s">
        <v>1939</v>
      </c>
      <c r="F561" s="563">
        <v>1216720</v>
      </c>
      <c r="G561" s="563" t="s">
        <v>2356</v>
      </c>
      <c r="H561" s="567" t="s">
        <v>2259</v>
      </c>
      <c r="I561" s="567" t="s">
        <v>2357</v>
      </c>
    </row>
    <row r="562" spans="2:9" x14ac:dyDescent="0.3">
      <c r="B562" s="567" t="s">
        <v>113</v>
      </c>
      <c r="C562" s="567" t="s">
        <v>2358</v>
      </c>
      <c r="D562" s="567" t="s">
        <v>2235</v>
      </c>
      <c r="E562" s="567" t="s">
        <v>1940</v>
      </c>
      <c r="F562" s="563">
        <v>345000</v>
      </c>
      <c r="G562" s="563" t="s">
        <v>2356</v>
      </c>
      <c r="H562" s="567" t="s">
        <v>2259</v>
      </c>
      <c r="I562" s="567" t="s">
        <v>2357</v>
      </c>
    </row>
    <row r="563" spans="2:9" x14ac:dyDescent="0.3">
      <c r="B563" s="567" t="s">
        <v>113</v>
      </c>
      <c r="C563" s="567" t="s">
        <v>2358</v>
      </c>
      <c r="D563" s="567" t="s">
        <v>2235</v>
      </c>
      <c r="E563" s="567" t="s">
        <v>1940</v>
      </c>
      <c r="F563" s="563">
        <v>1482500</v>
      </c>
      <c r="G563" s="563" t="s">
        <v>2356</v>
      </c>
      <c r="H563" s="567" t="s">
        <v>2259</v>
      </c>
      <c r="I563" s="567" t="s">
        <v>2357</v>
      </c>
    </row>
    <row r="564" spans="2:9" x14ac:dyDescent="0.3">
      <c r="B564" s="567" t="s">
        <v>101</v>
      </c>
      <c r="C564" s="567" t="s">
        <v>2358</v>
      </c>
      <c r="D564" s="567" t="s">
        <v>2235</v>
      </c>
      <c r="E564" s="567" t="s">
        <v>1936</v>
      </c>
      <c r="F564" s="563">
        <v>20000000</v>
      </c>
      <c r="G564" s="563" t="s">
        <v>2356</v>
      </c>
      <c r="H564" s="567" t="s">
        <v>2259</v>
      </c>
      <c r="I564" s="567" t="s">
        <v>2357</v>
      </c>
    </row>
    <row r="565" spans="2:9" x14ac:dyDescent="0.3">
      <c r="B565" s="567" t="s">
        <v>101</v>
      </c>
      <c r="C565" s="567" t="s">
        <v>2358</v>
      </c>
      <c r="D565" s="567" t="s">
        <v>2235</v>
      </c>
      <c r="E565" s="567" t="s">
        <v>1937</v>
      </c>
      <c r="F565" s="563">
        <v>23203259</v>
      </c>
      <c r="G565" s="563" t="s">
        <v>2356</v>
      </c>
      <c r="H565" s="567" t="s">
        <v>2259</v>
      </c>
      <c r="I565" s="567" t="s">
        <v>2357</v>
      </c>
    </row>
    <row r="566" spans="2:9" x14ac:dyDescent="0.3">
      <c r="B566" s="567" t="s">
        <v>98</v>
      </c>
      <c r="C566" s="567" t="s">
        <v>2358</v>
      </c>
      <c r="D566" s="567" t="s">
        <v>2235</v>
      </c>
      <c r="E566" s="567" t="s">
        <v>1937</v>
      </c>
      <c r="F566" s="563">
        <v>92800922</v>
      </c>
      <c r="G566" s="563" t="s">
        <v>2356</v>
      </c>
      <c r="H566" s="567" t="s">
        <v>2259</v>
      </c>
      <c r="I566" s="567" t="s">
        <v>2357</v>
      </c>
    </row>
    <row r="567" spans="2:9" x14ac:dyDescent="0.3">
      <c r="B567" s="567" t="s">
        <v>98</v>
      </c>
      <c r="C567" s="567" t="s">
        <v>2358</v>
      </c>
      <c r="D567" s="567" t="s">
        <v>2235</v>
      </c>
      <c r="E567" s="567" t="s">
        <v>1936</v>
      </c>
      <c r="F567" s="563">
        <v>33002372</v>
      </c>
      <c r="G567" s="563" t="s">
        <v>2356</v>
      </c>
      <c r="H567" s="567" t="s">
        <v>2259</v>
      </c>
      <c r="I567" s="567" t="s">
        <v>2357</v>
      </c>
    </row>
    <row r="568" spans="2:9" x14ac:dyDescent="0.3">
      <c r="B568" s="567" t="s">
        <v>98</v>
      </c>
      <c r="C568" s="567" t="s">
        <v>2358</v>
      </c>
      <c r="D568" s="567" t="s">
        <v>2235</v>
      </c>
      <c r="E568" s="567" t="s">
        <v>1938</v>
      </c>
      <c r="F568" s="563">
        <v>2003600</v>
      </c>
      <c r="G568" s="563" t="s">
        <v>2356</v>
      </c>
      <c r="H568" s="567" t="s">
        <v>2259</v>
      </c>
      <c r="I568" s="567" t="s">
        <v>2357</v>
      </c>
    </row>
    <row r="569" spans="2:9" x14ac:dyDescent="0.3">
      <c r="B569" s="567" t="s">
        <v>98</v>
      </c>
      <c r="C569" s="567" t="s">
        <v>2358</v>
      </c>
      <c r="D569" s="567" t="s">
        <v>2235</v>
      </c>
      <c r="E569" s="567" t="s">
        <v>1939</v>
      </c>
      <c r="F569" s="563">
        <v>2717506</v>
      </c>
      <c r="G569" s="563" t="s">
        <v>2356</v>
      </c>
      <c r="H569" s="567" t="s">
        <v>2259</v>
      </c>
      <c r="I569" s="567" t="s">
        <v>2357</v>
      </c>
    </row>
    <row r="570" spans="2:9" x14ac:dyDescent="0.3">
      <c r="B570" s="567" t="s">
        <v>102</v>
      </c>
      <c r="C570" s="567" t="s">
        <v>2358</v>
      </c>
      <c r="D570" s="567" t="s">
        <v>2235</v>
      </c>
      <c r="E570" s="567" t="s">
        <v>1936</v>
      </c>
      <c r="F570" s="563">
        <v>6881553</v>
      </c>
      <c r="G570" s="563" t="s">
        <v>2356</v>
      </c>
      <c r="H570" s="567" t="s">
        <v>2259</v>
      </c>
      <c r="I570" s="567" t="s">
        <v>2357</v>
      </c>
    </row>
    <row r="571" spans="2:9" x14ac:dyDescent="0.3">
      <c r="B571" s="567" t="s">
        <v>102</v>
      </c>
      <c r="C571" s="567" t="s">
        <v>2358</v>
      </c>
      <c r="D571" s="567" t="s">
        <v>2235</v>
      </c>
      <c r="E571" s="567" t="s">
        <v>1938</v>
      </c>
      <c r="F571" s="563">
        <v>2428200</v>
      </c>
      <c r="G571" s="563" t="s">
        <v>2356</v>
      </c>
      <c r="H571" s="567" t="s">
        <v>2259</v>
      </c>
      <c r="I571" s="567" t="s">
        <v>2357</v>
      </c>
    </row>
    <row r="572" spans="2:9" x14ac:dyDescent="0.3">
      <c r="B572" s="567" t="s">
        <v>102</v>
      </c>
      <c r="C572" s="567" t="s">
        <v>2358</v>
      </c>
      <c r="D572" s="567" t="s">
        <v>2235</v>
      </c>
      <c r="E572" s="567" t="s">
        <v>1937</v>
      </c>
      <c r="F572" s="563">
        <v>8522208</v>
      </c>
      <c r="G572" s="563" t="s">
        <v>2356</v>
      </c>
      <c r="H572" s="567" t="s">
        <v>2259</v>
      </c>
      <c r="I572" s="567" t="s">
        <v>2357</v>
      </c>
    </row>
    <row r="573" spans="2:9" x14ac:dyDescent="0.3">
      <c r="B573" s="567" t="s">
        <v>72</v>
      </c>
      <c r="C573" s="567" t="s">
        <v>2355</v>
      </c>
      <c r="D573" s="567" t="s">
        <v>2235</v>
      </c>
      <c r="E573" s="567" t="s">
        <v>1939</v>
      </c>
      <c r="F573" s="563">
        <v>65154376</v>
      </c>
      <c r="G573" s="563" t="s">
        <v>2356</v>
      </c>
      <c r="H573" s="567" t="s">
        <v>2259</v>
      </c>
      <c r="I573" s="567" t="s">
        <v>2357</v>
      </c>
    </row>
    <row r="574" spans="2:9" x14ac:dyDescent="0.3">
      <c r="B574" s="567" t="s">
        <v>69</v>
      </c>
      <c r="C574" s="567" t="s">
        <v>2355</v>
      </c>
      <c r="D574" s="567" t="s">
        <v>2235</v>
      </c>
      <c r="E574" s="567" t="s">
        <v>1936</v>
      </c>
      <c r="F574" s="563">
        <v>53995193</v>
      </c>
      <c r="G574" s="563" t="s">
        <v>2356</v>
      </c>
      <c r="H574" s="567" t="s">
        <v>2259</v>
      </c>
      <c r="I574" s="567" t="s">
        <v>2357</v>
      </c>
    </row>
    <row r="575" spans="2:9" x14ac:dyDescent="0.3">
      <c r="B575" s="567" t="s">
        <v>69</v>
      </c>
      <c r="C575" s="567" t="s">
        <v>2355</v>
      </c>
      <c r="D575" s="567" t="s">
        <v>2235</v>
      </c>
      <c r="E575" s="567" t="s">
        <v>1937</v>
      </c>
      <c r="F575" s="563">
        <v>2510160</v>
      </c>
      <c r="G575" s="563" t="s">
        <v>2356</v>
      </c>
      <c r="H575" s="567" t="s">
        <v>2259</v>
      </c>
      <c r="I575" s="567" t="s">
        <v>2357</v>
      </c>
    </row>
    <row r="576" spans="2:9" x14ac:dyDescent="0.3">
      <c r="B576" s="567" t="s">
        <v>66</v>
      </c>
      <c r="C576" s="567" t="s">
        <v>2355</v>
      </c>
      <c r="D576" s="567" t="s">
        <v>2235</v>
      </c>
      <c r="E576" s="567" t="s">
        <v>1936</v>
      </c>
      <c r="F576" s="563">
        <v>2315500</v>
      </c>
      <c r="G576" s="563" t="s">
        <v>2356</v>
      </c>
      <c r="H576" s="567" t="s">
        <v>2259</v>
      </c>
      <c r="I576" s="567" t="s">
        <v>2357</v>
      </c>
    </row>
    <row r="577" spans="2:9" x14ac:dyDescent="0.3">
      <c r="B577" s="567" t="s">
        <v>77</v>
      </c>
      <c r="C577" s="567" t="s">
        <v>2355</v>
      </c>
      <c r="D577" s="567" t="s">
        <v>2235</v>
      </c>
      <c r="E577" s="567" t="s">
        <v>1936</v>
      </c>
      <c r="F577" s="563">
        <v>50000000</v>
      </c>
      <c r="G577" s="563" t="s">
        <v>2356</v>
      </c>
      <c r="H577" s="567" t="s">
        <v>2259</v>
      </c>
      <c r="I577" s="567" t="s">
        <v>2357</v>
      </c>
    </row>
    <row r="578" spans="2:9" x14ac:dyDescent="0.3">
      <c r="B578" s="567" t="s">
        <v>77</v>
      </c>
      <c r="C578" s="567" t="s">
        <v>2355</v>
      </c>
      <c r="D578" s="567" t="s">
        <v>2235</v>
      </c>
      <c r="E578" s="567" t="s">
        <v>1938</v>
      </c>
      <c r="F578" s="563">
        <v>622500</v>
      </c>
      <c r="G578" s="563" t="s">
        <v>2356</v>
      </c>
      <c r="H578" s="567" t="s">
        <v>2259</v>
      </c>
      <c r="I578" s="567" t="s">
        <v>2357</v>
      </c>
    </row>
    <row r="579" spans="2:9" x14ac:dyDescent="0.3">
      <c r="B579" s="567" t="s">
        <v>64</v>
      </c>
      <c r="C579" s="567" t="s">
        <v>2355</v>
      </c>
      <c r="D579" s="567" t="s">
        <v>2235</v>
      </c>
      <c r="E579" s="567" t="s">
        <v>1936</v>
      </c>
      <c r="F579" s="563">
        <v>266220431</v>
      </c>
      <c r="G579" s="563" t="s">
        <v>2356</v>
      </c>
      <c r="H579" s="567" t="s">
        <v>2259</v>
      </c>
      <c r="I579" s="567" t="s">
        <v>2357</v>
      </c>
    </row>
    <row r="580" spans="2:9" x14ac:dyDescent="0.3">
      <c r="B580" s="567" t="s">
        <v>64</v>
      </c>
      <c r="C580" s="567" t="s">
        <v>2355</v>
      </c>
      <c r="D580" s="567" t="s">
        <v>2235</v>
      </c>
      <c r="E580" s="567" t="s">
        <v>1906</v>
      </c>
      <c r="F580" s="563">
        <v>51683555</v>
      </c>
      <c r="G580" s="563" t="s">
        <v>2356</v>
      </c>
      <c r="H580" s="567" t="s">
        <v>2364</v>
      </c>
      <c r="I580" s="567" t="s">
        <v>2357</v>
      </c>
    </row>
    <row r="581" spans="2:9" x14ac:dyDescent="0.3">
      <c r="B581" s="567" t="s">
        <v>64</v>
      </c>
      <c r="C581" s="567" t="s">
        <v>2355</v>
      </c>
      <c r="D581" s="567" t="s">
        <v>2235</v>
      </c>
      <c r="E581" s="567" t="s">
        <v>1937</v>
      </c>
      <c r="F581" s="563">
        <v>56120120</v>
      </c>
      <c r="G581" s="563" t="s">
        <v>2356</v>
      </c>
      <c r="H581" s="567" t="s">
        <v>2259</v>
      </c>
      <c r="I581" s="567" t="s">
        <v>2357</v>
      </c>
    </row>
    <row r="582" spans="2:9" x14ac:dyDescent="0.3">
      <c r="B582" s="567" t="s">
        <v>64</v>
      </c>
      <c r="C582" s="567" t="s">
        <v>2355</v>
      </c>
      <c r="D582" s="567" t="s">
        <v>2235</v>
      </c>
      <c r="E582" s="567" t="s">
        <v>1938</v>
      </c>
      <c r="F582" s="563">
        <v>1180000</v>
      </c>
      <c r="G582" s="563" t="s">
        <v>2356</v>
      </c>
      <c r="H582" s="567" t="s">
        <v>2259</v>
      </c>
      <c r="I582" s="567" t="s">
        <v>2357</v>
      </c>
    </row>
    <row r="583" spans="2:9" x14ac:dyDescent="0.3">
      <c r="B583" s="567" t="s">
        <v>58</v>
      </c>
      <c r="C583" s="567" t="s">
        <v>2355</v>
      </c>
      <c r="D583" s="567" t="s">
        <v>2235</v>
      </c>
      <c r="E583" s="567" t="s">
        <v>1936</v>
      </c>
      <c r="F583" s="563">
        <v>157528988</v>
      </c>
      <c r="G583" s="563" t="s">
        <v>2356</v>
      </c>
      <c r="H583" s="567" t="s">
        <v>2259</v>
      </c>
      <c r="I583" s="567" t="s">
        <v>2357</v>
      </c>
    </row>
    <row r="584" spans="2:9" x14ac:dyDescent="0.3">
      <c r="B584" s="567" t="s">
        <v>58</v>
      </c>
      <c r="C584" s="567" t="s">
        <v>2355</v>
      </c>
      <c r="D584" s="567" t="s">
        <v>2235</v>
      </c>
      <c r="E584" s="567" t="s">
        <v>1937</v>
      </c>
      <c r="F584" s="563">
        <v>96157538</v>
      </c>
      <c r="G584" s="563" t="s">
        <v>2356</v>
      </c>
      <c r="H584" s="567" t="s">
        <v>2259</v>
      </c>
      <c r="I584" s="567" t="s">
        <v>2357</v>
      </c>
    </row>
    <row r="585" spans="2:9" x14ac:dyDescent="0.3">
      <c r="B585" s="567" t="s">
        <v>66</v>
      </c>
      <c r="C585" s="567" t="s">
        <v>2355</v>
      </c>
      <c r="D585" s="567" t="s">
        <v>2235</v>
      </c>
      <c r="E585" s="567" t="s">
        <v>1938</v>
      </c>
      <c r="F585" s="563">
        <v>10535000</v>
      </c>
      <c r="G585" s="563" t="s">
        <v>2356</v>
      </c>
      <c r="H585" s="567" t="s">
        <v>2259</v>
      </c>
      <c r="I585" s="567" t="s">
        <v>2357</v>
      </c>
    </row>
    <row r="586" spans="2:9" x14ac:dyDescent="0.3">
      <c r="B586" s="567" t="s">
        <v>69</v>
      </c>
      <c r="C586" s="567" t="s">
        <v>2355</v>
      </c>
      <c r="D586" s="567" t="s">
        <v>2235</v>
      </c>
      <c r="E586" s="567" t="s">
        <v>1936</v>
      </c>
      <c r="F586" s="563">
        <v>1275447</v>
      </c>
      <c r="G586" s="563" t="s">
        <v>2356</v>
      </c>
      <c r="H586" s="567" t="s">
        <v>2259</v>
      </c>
      <c r="I586" s="567" t="s">
        <v>2357</v>
      </c>
    </row>
    <row r="587" spans="2:9" x14ac:dyDescent="0.3">
      <c r="B587" s="567" t="s">
        <v>69</v>
      </c>
      <c r="C587" s="567" t="s">
        <v>2355</v>
      </c>
      <c r="D587" s="567" t="s">
        <v>2235</v>
      </c>
      <c r="E587" s="567" t="s">
        <v>1937</v>
      </c>
      <c r="F587" s="563">
        <v>2745630</v>
      </c>
      <c r="G587" s="563" t="s">
        <v>2356</v>
      </c>
      <c r="H587" s="567" t="s">
        <v>2259</v>
      </c>
      <c r="I587" s="567" t="s">
        <v>2357</v>
      </c>
    </row>
    <row r="588" spans="2:9" x14ac:dyDescent="0.3">
      <c r="B588" s="567" t="s">
        <v>109</v>
      </c>
      <c r="C588" s="567" t="s">
        <v>2358</v>
      </c>
      <c r="D588" s="567" t="s">
        <v>2235</v>
      </c>
      <c r="E588" s="567" t="s">
        <v>1937</v>
      </c>
      <c r="F588" s="563">
        <v>2757700</v>
      </c>
      <c r="G588" s="563" t="s">
        <v>2356</v>
      </c>
      <c r="H588" s="567" t="s">
        <v>2259</v>
      </c>
      <c r="I588" s="567" t="s">
        <v>2357</v>
      </c>
    </row>
    <row r="589" spans="2:9" x14ac:dyDescent="0.3">
      <c r="B589" s="567" t="s">
        <v>109</v>
      </c>
      <c r="C589" s="567" t="s">
        <v>2358</v>
      </c>
      <c r="D589" s="567" t="s">
        <v>2235</v>
      </c>
      <c r="E589" s="567" t="s">
        <v>1936</v>
      </c>
      <c r="F589" s="563">
        <v>8165977</v>
      </c>
      <c r="G589" s="563" t="s">
        <v>2356</v>
      </c>
      <c r="H589" s="567" t="s">
        <v>2259</v>
      </c>
      <c r="I589" s="567" t="s">
        <v>2357</v>
      </c>
    </row>
    <row r="590" spans="2:9" x14ac:dyDescent="0.3">
      <c r="B590" s="567" t="s">
        <v>74</v>
      </c>
      <c r="C590" s="567" t="s">
        <v>2355</v>
      </c>
      <c r="D590" s="567" t="s">
        <v>2235</v>
      </c>
      <c r="E590" s="567" t="s">
        <v>1937</v>
      </c>
      <c r="F590" s="563">
        <v>3986460</v>
      </c>
      <c r="G590" s="563" t="s">
        <v>2356</v>
      </c>
      <c r="H590" s="567" t="s">
        <v>2259</v>
      </c>
      <c r="I590" s="567" t="s">
        <v>2357</v>
      </c>
    </row>
    <row r="591" spans="2:9" x14ac:dyDescent="0.3">
      <c r="B591" s="567" t="s">
        <v>74</v>
      </c>
      <c r="C591" s="567" t="s">
        <v>2355</v>
      </c>
      <c r="D591" s="567" t="s">
        <v>2235</v>
      </c>
      <c r="E591" s="567" t="s">
        <v>1936</v>
      </c>
      <c r="F591" s="563">
        <v>6788128</v>
      </c>
      <c r="G591" s="563" t="s">
        <v>2356</v>
      </c>
      <c r="H591" s="567" t="s">
        <v>2259</v>
      </c>
      <c r="I591" s="567" t="s">
        <v>2357</v>
      </c>
    </row>
    <row r="592" spans="2:9" x14ac:dyDescent="0.3">
      <c r="B592" s="567" t="s">
        <v>77</v>
      </c>
      <c r="C592" s="567" t="s">
        <v>2355</v>
      </c>
      <c r="D592" s="567" t="s">
        <v>2235</v>
      </c>
      <c r="E592" s="567" t="s">
        <v>1938</v>
      </c>
      <c r="F592" s="563">
        <v>19880785</v>
      </c>
      <c r="G592" s="563" t="s">
        <v>2356</v>
      </c>
      <c r="H592" s="567" t="s">
        <v>2259</v>
      </c>
      <c r="I592" s="567" t="s">
        <v>2357</v>
      </c>
    </row>
    <row r="593" spans="2:9" x14ac:dyDescent="0.3">
      <c r="B593" s="567" t="s">
        <v>114</v>
      </c>
      <c r="C593" s="567" t="s">
        <v>2358</v>
      </c>
      <c r="D593" s="567" t="s">
        <v>2235</v>
      </c>
      <c r="E593" s="567" t="s">
        <v>1937</v>
      </c>
      <c r="F593" s="563">
        <v>7981000</v>
      </c>
      <c r="G593" s="563" t="s">
        <v>2356</v>
      </c>
      <c r="H593" s="567" t="s">
        <v>2259</v>
      </c>
      <c r="I593" s="567" t="s">
        <v>2357</v>
      </c>
    </row>
    <row r="594" spans="2:9" x14ac:dyDescent="0.3">
      <c r="B594" s="567" t="s">
        <v>114</v>
      </c>
      <c r="C594" s="567" t="s">
        <v>2358</v>
      </c>
      <c r="D594" s="567" t="s">
        <v>2235</v>
      </c>
      <c r="E594" s="567" t="s">
        <v>1936</v>
      </c>
      <c r="F594" s="563">
        <v>29446744</v>
      </c>
      <c r="G594" s="563" t="s">
        <v>2356</v>
      </c>
      <c r="H594" s="567" t="s">
        <v>2259</v>
      </c>
      <c r="I594" s="567" t="s">
        <v>2357</v>
      </c>
    </row>
    <row r="595" spans="2:9" x14ac:dyDescent="0.3">
      <c r="B595" s="567" t="s">
        <v>103</v>
      </c>
      <c r="C595" s="567" t="s">
        <v>2358</v>
      </c>
      <c r="D595" s="567" t="s">
        <v>2235</v>
      </c>
      <c r="E595" s="567" t="s">
        <v>1937</v>
      </c>
      <c r="F595" s="563">
        <v>20934000</v>
      </c>
      <c r="G595" s="563" t="s">
        <v>2356</v>
      </c>
      <c r="H595" s="567" t="s">
        <v>2259</v>
      </c>
      <c r="I595" s="567" t="s">
        <v>2357</v>
      </c>
    </row>
    <row r="596" spans="2:9" x14ac:dyDescent="0.3">
      <c r="B596" s="568" t="s">
        <v>113</v>
      </c>
      <c r="C596" s="567" t="s">
        <v>2358</v>
      </c>
      <c r="D596" s="567" t="s">
        <v>2235</v>
      </c>
      <c r="E596" s="567" t="s">
        <v>1939</v>
      </c>
      <c r="F596" s="563">
        <v>10030013</v>
      </c>
      <c r="G596" s="563" t="s">
        <v>2356</v>
      </c>
      <c r="H596" s="567" t="s">
        <v>2259</v>
      </c>
      <c r="I596" s="567" t="s">
        <v>2357</v>
      </c>
    </row>
    <row r="597" spans="2:9" x14ac:dyDescent="0.3">
      <c r="B597" s="567" t="s">
        <v>113</v>
      </c>
      <c r="C597" s="567" t="s">
        <v>2358</v>
      </c>
      <c r="D597" s="567" t="s">
        <v>2235</v>
      </c>
      <c r="E597" s="567" t="s">
        <v>1940</v>
      </c>
      <c r="F597" s="563">
        <v>486625</v>
      </c>
      <c r="G597" s="563" t="s">
        <v>2356</v>
      </c>
      <c r="H597" s="567" t="s">
        <v>2259</v>
      </c>
      <c r="I597" s="567" t="s">
        <v>2357</v>
      </c>
    </row>
    <row r="598" spans="2:9" x14ac:dyDescent="0.3">
      <c r="B598" s="567" t="s">
        <v>113</v>
      </c>
      <c r="C598" s="567" t="s">
        <v>2358</v>
      </c>
      <c r="D598" s="567" t="s">
        <v>2235</v>
      </c>
      <c r="E598" s="567" t="s">
        <v>1936</v>
      </c>
      <c r="F598" s="563">
        <v>80000</v>
      </c>
      <c r="G598" s="563" t="s">
        <v>2356</v>
      </c>
      <c r="H598" s="567" t="s">
        <v>2259</v>
      </c>
      <c r="I598" s="567" t="s">
        <v>2357</v>
      </c>
    </row>
    <row r="599" spans="2:9" x14ac:dyDescent="0.3">
      <c r="B599" s="567" t="s">
        <v>144</v>
      </c>
      <c r="C599" s="567" t="s">
        <v>2358</v>
      </c>
      <c r="D599" s="567" t="s">
        <v>2235</v>
      </c>
      <c r="E599" s="567" t="s">
        <v>1940</v>
      </c>
      <c r="F599" s="563">
        <v>182450</v>
      </c>
      <c r="G599" s="563" t="s">
        <v>2356</v>
      </c>
      <c r="H599" s="567" t="s">
        <v>2259</v>
      </c>
      <c r="I599" s="567" t="s">
        <v>2357</v>
      </c>
    </row>
    <row r="600" spans="2:9" x14ac:dyDescent="0.3">
      <c r="B600" s="567" t="s">
        <v>158</v>
      </c>
      <c r="C600" s="567" t="s">
        <v>2358</v>
      </c>
      <c r="D600" s="567" t="s">
        <v>2235</v>
      </c>
      <c r="E600" s="567" t="s">
        <v>1940</v>
      </c>
      <c r="F600" s="563">
        <v>850000</v>
      </c>
      <c r="G600" s="563" t="s">
        <v>2356</v>
      </c>
      <c r="H600" s="567" t="s">
        <v>2259</v>
      </c>
      <c r="I600" s="567" t="s">
        <v>2357</v>
      </c>
    </row>
    <row r="601" spans="2:9" x14ac:dyDescent="0.3">
      <c r="B601" s="567" t="s">
        <v>141</v>
      </c>
      <c r="C601" s="567" t="s">
        <v>2358</v>
      </c>
      <c r="D601" s="567" t="s">
        <v>2235</v>
      </c>
      <c r="E601" s="567" t="s">
        <v>1940</v>
      </c>
      <c r="F601" s="563">
        <v>1000000</v>
      </c>
      <c r="G601" s="563" t="s">
        <v>2356</v>
      </c>
      <c r="H601" s="567" t="s">
        <v>2259</v>
      </c>
      <c r="I601" s="567" t="s">
        <v>2357</v>
      </c>
    </row>
    <row r="602" spans="2:9" x14ac:dyDescent="0.3">
      <c r="B602" s="567" t="s">
        <v>113</v>
      </c>
      <c r="C602" s="567" t="s">
        <v>2358</v>
      </c>
      <c r="D602" s="567" t="s">
        <v>2235</v>
      </c>
      <c r="E602" s="567" t="s">
        <v>1940</v>
      </c>
      <c r="F602" s="563">
        <v>214100</v>
      </c>
      <c r="G602" s="563" t="s">
        <v>2356</v>
      </c>
      <c r="H602" s="567" t="s">
        <v>2259</v>
      </c>
      <c r="I602" s="567" t="s">
        <v>2357</v>
      </c>
    </row>
    <row r="603" spans="2:9" x14ac:dyDescent="0.3">
      <c r="B603" s="567" t="s">
        <v>113</v>
      </c>
      <c r="C603" s="567" t="s">
        <v>2358</v>
      </c>
      <c r="D603" s="567" t="s">
        <v>2235</v>
      </c>
      <c r="E603" s="567" t="s">
        <v>1936</v>
      </c>
      <c r="F603" s="563">
        <v>200500</v>
      </c>
      <c r="G603" s="563" t="s">
        <v>2356</v>
      </c>
      <c r="H603" s="567" t="s">
        <v>2259</v>
      </c>
      <c r="I603" s="567" t="s">
        <v>2357</v>
      </c>
    </row>
    <row r="604" spans="2:9" x14ac:dyDescent="0.3">
      <c r="B604" s="567" t="s">
        <v>58</v>
      </c>
      <c r="C604" s="567" t="s">
        <v>2355</v>
      </c>
      <c r="D604" s="567" t="s">
        <v>2235</v>
      </c>
      <c r="E604" s="567" t="s">
        <v>1936</v>
      </c>
      <c r="F604" s="563">
        <v>2675663</v>
      </c>
      <c r="G604" s="563" t="s">
        <v>2356</v>
      </c>
      <c r="H604" s="567" t="s">
        <v>2259</v>
      </c>
      <c r="I604" s="567" t="s">
        <v>2357</v>
      </c>
    </row>
    <row r="605" spans="2:9" x14ac:dyDescent="0.3">
      <c r="B605" s="567" t="s">
        <v>111</v>
      </c>
      <c r="C605" s="567" t="s">
        <v>2358</v>
      </c>
      <c r="D605" s="567" t="s">
        <v>2235</v>
      </c>
      <c r="E605" s="567" t="s">
        <v>1936</v>
      </c>
      <c r="F605" s="563">
        <v>2149998</v>
      </c>
      <c r="G605" s="563" t="s">
        <v>2356</v>
      </c>
      <c r="H605" s="567" t="s">
        <v>2259</v>
      </c>
      <c r="I605" s="567" t="s">
        <v>2357</v>
      </c>
    </row>
    <row r="606" spans="2:9" x14ac:dyDescent="0.3">
      <c r="B606" s="567" t="s">
        <v>104</v>
      </c>
      <c r="C606" s="567" t="s">
        <v>2358</v>
      </c>
      <c r="D606" s="567" t="s">
        <v>2235</v>
      </c>
      <c r="E606" s="567" t="s">
        <v>1936</v>
      </c>
      <c r="F606" s="563">
        <v>6462961</v>
      </c>
      <c r="G606" s="563" t="s">
        <v>2356</v>
      </c>
      <c r="H606" s="567" t="s">
        <v>2259</v>
      </c>
      <c r="I606" s="567" t="s">
        <v>2357</v>
      </c>
    </row>
    <row r="607" spans="2:9" x14ac:dyDescent="0.3">
      <c r="B607" s="567" t="s">
        <v>104</v>
      </c>
      <c r="C607" s="567" t="s">
        <v>2358</v>
      </c>
      <c r="D607" s="567" t="s">
        <v>2235</v>
      </c>
      <c r="E607" s="567" t="s">
        <v>1937</v>
      </c>
      <c r="F607" s="563">
        <v>3537039</v>
      </c>
      <c r="G607" s="563" t="s">
        <v>2356</v>
      </c>
      <c r="H607" s="567" t="s">
        <v>2259</v>
      </c>
      <c r="I607" s="567" t="s">
        <v>2357</v>
      </c>
    </row>
    <row r="608" spans="2:9" x14ac:dyDescent="0.3">
      <c r="B608" s="567" t="s">
        <v>112</v>
      </c>
      <c r="C608" s="567" t="s">
        <v>2358</v>
      </c>
      <c r="D608" s="567" t="s">
        <v>2235</v>
      </c>
      <c r="E608" s="567" t="s">
        <v>1936</v>
      </c>
      <c r="F608" s="563">
        <v>25000000</v>
      </c>
      <c r="G608" s="563" t="s">
        <v>2356</v>
      </c>
      <c r="H608" s="567" t="s">
        <v>2259</v>
      </c>
      <c r="I608" s="567" t="s">
        <v>2357</v>
      </c>
    </row>
    <row r="609" spans="2:9" x14ac:dyDescent="0.3">
      <c r="B609" s="567" t="s">
        <v>123</v>
      </c>
      <c r="C609" s="567" t="s">
        <v>2358</v>
      </c>
      <c r="D609" s="567" t="s">
        <v>2235</v>
      </c>
      <c r="E609" s="567" t="s">
        <v>1936</v>
      </c>
      <c r="F609" s="563">
        <v>2500000</v>
      </c>
      <c r="G609" s="563" t="s">
        <v>2356</v>
      </c>
      <c r="H609" s="567" t="s">
        <v>2259</v>
      </c>
      <c r="I609" s="567" t="s">
        <v>2357</v>
      </c>
    </row>
    <row r="610" spans="2:9" x14ac:dyDescent="0.3">
      <c r="B610" s="567" t="s">
        <v>123</v>
      </c>
      <c r="C610" s="567" t="s">
        <v>2358</v>
      </c>
      <c r="D610" s="567" t="s">
        <v>2235</v>
      </c>
      <c r="E610" s="567" t="s">
        <v>1937</v>
      </c>
      <c r="F610" s="563">
        <v>2500000</v>
      </c>
      <c r="G610" s="563" t="s">
        <v>2356</v>
      </c>
      <c r="H610" s="567" t="s">
        <v>2259</v>
      </c>
      <c r="I610" s="567" t="s">
        <v>2357</v>
      </c>
    </row>
    <row r="611" spans="2:9" x14ac:dyDescent="0.3">
      <c r="B611" s="567" t="s">
        <v>137</v>
      </c>
      <c r="C611" s="567" t="s">
        <v>2358</v>
      </c>
      <c r="D611" s="567" t="s">
        <v>2235</v>
      </c>
      <c r="E611" s="567" t="s">
        <v>1939</v>
      </c>
      <c r="F611" s="563">
        <v>4200000</v>
      </c>
      <c r="G611" s="563" t="s">
        <v>2356</v>
      </c>
      <c r="H611" s="567" t="s">
        <v>2259</v>
      </c>
      <c r="I611" s="567" t="s">
        <v>2357</v>
      </c>
    </row>
    <row r="612" spans="2:9" x14ac:dyDescent="0.3">
      <c r="B612" s="567" t="s">
        <v>137</v>
      </c>
      <c r="C612" s="567" t="s">
        <v>2358</v>
      </c>
      <c r="D612" s="567" t="s">
        <v>2235</v>
      </c>
      <c r="E612" s="567" t="s">
        <v>1938</v>
      </c>
      <c r="F612" s="563">
        <v>2480000</v>
      </c>
      <c r="G612" s="563" t="s">
        <v>2356</v>
      </c>
      <c r="H612" s="567" t="s">
        <v>2259</v>
      </c>
      <c r="I612" s="567" t="s">
        <v>2357</v>
      </c>
    </row>
    <row r="613" spans="2:9" x14ac:dyDescent="0.3">
      <c r="B613" s="567" t="s">
        <v>163</v>
      </c>
      <c r="C613" s="567" t="s">
        <v>2358</v>
      </c>
      <c r="D613" s="567" t="s">
        <v>2235</v>
      </c>
      <c r="E613" s="567" t="s">
        <v>1940</v>
      </c>
      <c r="F613" s="563">
        <v>384950</v>
      </c>
      <c r="G613" s="563" t="s">
        <v>2356</v>
      </c>
      <c r="H613" s="567" t="s">
        <v>2259</v>
      </c>
      <c r="I613" s="567" t="s">
        <v>2357</v>
      </c>
    </row>
    <row r="614" spans="2:9" x14ac:dyDescent="0.3">
      <c r="B614" s="567" t="s">
        <v>108</v>
      </c>
      <c r="C614" s="567" t="s">
        <v>2358</v>
      </c>
      <c r="D614" s="567" t="s">
        <v>2235</v>
      </c>
      <c r="E614" s="567" t="s">
        <v>1936</v>
      </c>
      <c r="F614" s="563">
        <v>39449768</v>
      </c>
      <c r="G614" s="563" t="s">
        <v>2356</v>
      </c>
      <c r="H614" s="567" t="s">
        <v>2259</v>
      </c>
      <c r="I614" s="567" t="s">
        <v>2357</v>
      </c>
    </row>
    <row r="615" spans="2:9" x14ac:dyDescent="0.3">
      <c r="B615" s="567" t="s">
        <v>1941</v>
      </c>
      <c r="C615" s="567" t="s">
        <v>2355</v>
      </c>
      <c r="D615" s="567" t="s">
        <v>2233</v>
      </c>
      <c r="E615" s="567" t="s">
        <v>1898</v>
      </c>
      <c r="F615" s="563">
        <v>1733694862</v>
      </c>
      <c r="G615" s="563" t="s">
        <v>2356</v>
      </c>
      <c r="H615" s="567" t="s">
        <v>1955</v>
      </c>
      <c r="I615" s="567" t="s">
        <v>2357</v>
      </c>
    </row>
    <row r="616" spans="2:9" x14ac:dyDescent="0.3">
      <c r="B616" s="567" t="s">
        <v>1941</v>
      </c>
      <c r="C616" s="567" t="s">
        <v>2355</v>
      </c>
      <c r="D616" s="567" t="s">
        <v>2233</v>
      </c>
      <c r="E616" s="567" t="s">
        <v>1900</v>
      </c>
      <c r="F616" s="563">
        <v>374545325</v>
      </c>
      <c r="G616" s="563" t="s">
        <v>2356</v>
      </c>
      <c r="H616" s="567" t="s">
        <v>1955</v>
      </c>
      <c r="I616" s="567" t="s">
        <v>2357</v>
      </c>
    </row>
    <row r="617" spans="2:9" x14ac:dyDescent="0.3">
      <c r="B617" s="567" t="s">
        <v>1941</v>
      </c>
      <c r="C617" s="567" t="s">
        <v>2355</v>
      </c>
      <c r="D617" s="567" t="s">
        <v>2233</v>
      </c>
      <c r="E617" s="567" t="s">
        <v>1912</v>
      </c>
      <c r="F617" s="563">
        <v>153978240</v>
      </c>
      <c r="G617" s="563" t="s">
        <v>2356</v>
      </c>
      <c r="H617" s="567" t="s">
        <v>1955</v>
      </c>
      <c r="I617" s="567" t="s">
        <v>2357</v>
      </c>
    </row>
    <row r="618" spans="2:9" x14ac:dyDescent="0.3">
      <c r="B618" s="567" t="s">
        <v>1941</v>
      </c>
      <c r="C618" s="567" t="s">
        <v>2355</v>
      </c>
      <c r="D618" s="567" t="s">
        <v>2233</v>
      </c>
      <c r="E618" s="567" t="s">
        <v>1919</v>
      </c>
      <c r="F618" s="563">
        <v>15397823</v>
      </c>
      <c r="G618" s="563" t="s">
        <v>2356</v>
      </c>
      <c r="H618" s="567" t="s">
        <v>1955</v>
      </c>
      <c r="I618" s="567" t="s">
        <v>2357</v>
      </c>
    </row>
    <row r="619" spans="2:9" x14ac:dyDescent="0.3">
      <c r="B619" s="567" t="s">
        <v>1941</v>
      </c>
      <c r="C619" s="567" t="s">
        <v>2355</v>
      </c>
      <c r="D619" s="567" t="s">
        <v>2233</v>
      </c>
      <c r="E619" s="575" t="s">
        <v>1917</v>
      </c>
      <c r="F619" s="563">
        <v>3749412</v>
      </c>
      <c r="G619" s="563" t="s">
        <v>2356</v>
      </c>
      <c r="H619" s="567" t="s">
        <v>1955</v>
      </c>
      <c r="I619" s="567" t="s">
        <v>2357</v>
      </c>
    </row>
    <row r="620" spans="2:9" x14ac:dyDescent="0.3">
      <c r="B620" s="567" t="s">
        <v>1941</v>
      </c>
      <c r="C620" s="567" t="s">
        <v>2355</v>
      </c>
      <c r="D620" s="567" t="s">
        <v>2233</v>
      </c>
      <c r="E620" s="575" t="s">
        <v>1913</v>
      </c>
      <c r="F620" s="563">
        <v>59397589</v>
      </c>
      <c r="G620" s="563" t="s">
        <v>2356</v>
      </c>
      <c r="H620" s="567" t="s">
        <v>1955</v>
      </c>
      <c r="I620" s="567" t="s">
        <v>2357</v>
      </c>
    </row>
    <row r="621" spans="2:9" x14ac:dyDescent="0.3">
      <c r="B621" s="567" t="s">
        <v>1941</v>
      </c>
      <c r="C621" s="567" t="s">
        <v>2355</v>
      </c>
      <c r="D621" s="567" t="s">
        <v>2233</v>
      </c>
      <c r="E621" s="575" t="s">
        <v>1925</v>
      </c>
      <c r="F621" s="563">
        <v>606000</v>
      </c>
      <c r="G621" s="563" t="s">
        <v>2356</v>
      </c>
      <c r="H621" s="567" t="s">
        <v>1955</v>
      </c>
      <c r="I621" s="567" t="s">
        <v>2357</v>
      </c>
    </row>
    <row r="622" spans="2:9" x14ac:dyDescent="0.3">
      <c r="B622" s="567" t="s">
        <v>1941</v>
      </c>
      <c r="C622" s="567" t="s">
        <v>2355</v>
      </c>
      <c r="D622" s="567" t="s">
        <v>2233</v>
      </c>
      <c r="E622" s="567" t="s">
        <v>1909</v>
      </c>
      <c r="F622" s="563">
        <v>12074160</v>
      </c>
      <c r="G622" s="563" t="s">
        <v>2356</v>
      </c>
      <c r="H622" s="567" t="s">
        <v>1957</v>
      </c>
      <c r="I622" s="567" t="s">
        <v>2357</v>
      </c>
    </row>
    <row r="623" spans="2:9" x14ac:dyDescent="0.3">
      <c r="B623" s="567" t="s">
        <v>1941</v>
      </c>
      <c r="C623" s="567" t="s">
        <v>2355</v>
      </c>
      <c r="D623" s="567" t="s">
        <v>2233</v>
      </c>
      <c r="E623" s="567" t="s">
        <v>1907</v>
      </c>
      <c r="F623" s="563">
        <v>348096881</v>
      </c>
      <c r="G623" s="563" t="s">
        <v>2356</v>
      </c>
      <c r="H623" s="567" t="s">
        <v>1957</v>
      </c>
      <c r="I623" s="567" t="s">
        <v>2357</v>
      </c>
    </row>
    <row r="624" spans="2:9" x14ac:dyDescent="0.3">
      <c r="B624" s="567" t="s">
        <v>1941</v>
      </c>
      <c r="C624" s="567" t="s">
        <v>2355</v>
      </c>
      <c r="D624" s="567" t="s">
        <v>2233</v>
      </c>
      <c r="E624" s="567" t="s">
        <v>1915</v>
      </c>
      <c r="F624" s="563">
        <v>5000914</v>
      </c>
      <c r="G624" s="563" t="s">
        <v>2356</v>
      </c>
      <c r="H624" s="567" t="s">
        <v>1957</v>
      </c>
      <c r="I624" s="567" t="s">
        <v>2357</v>
      </c>
    </row>
    <row r="625" spans="2:9" x14ac:dyDescent="0.3">
      <c r="B625" s="567" t="s">
        <v>1804</v>
      </c>
      <c r="C625" s="567" t="s">
        <v>2355</v>
      </c>
      <c r="D625" s="567" t="s">
        <v>2233</v>
      </c>
      <c r="E625" s="567" t="s">
        <v>1898</v>
      </c>
      <c r="F625" s="563">
        <v>764206275.00999999</v>
      </c>
      <c r="G625" s="563" t="s">
        <v>2356</v>
      </c>
      <c r="H625" s="567" t="s">
        <v>1955</v>
      </c>
      <c r="I625" s="567" t="s">
        <v>2357</v>
      </c>
    </row>
    <row r="626" spans="2:9" x14ac:dyDescent="0.3">
      <c r="B626" s="567" t="s">
        <v>1804</v>
      </c>
      <c r="C626" s="567" t="s">
        <v>2355</v>
      </c>
      <c r="D626" s="567" t="s">
        <v>2233</v>
      </c>
      <c r="E626" s="575" t="s">
        <v>1900</v>
      </c>
      <c r="F626" s="563">
        <v>5597796.0099999998</v>
      </c>
      <c r="G626" s="563" t="s">
        <v>2356</v>
      </c>
      <c r="H626" s="567" t="s">
        <v>1955</v>
      </c>
      <c r="I626" s="567" t="s">
        <v>2357</v>
      </c>
    </row>
    <row r="627" spans="2:9" x14ac:dyDescent="0.3">
      <c r="B627" s="567" t="s">
        <v>1804</v>
      </c>
      <c r="C627" s="567" t="s">
        <v>2355</v>
      </c>
      <c r="D627" s="567" t="s">
        <v>2233</v>
      </c>
      <c r="E627" s="567" t="s">
        <v>1917</v>
      </c>
      <c r="F627" s="563">
        <v>1454227</v>
      </c>
      <c r="G627" s="563" t="s">
        <v>2356</v>
      </c>
      <c r="H627" s="567" t="s">
        <v>1955</v>
      </c>
      <c r="I627" s="567" t="s">
        <v>2357</v>
      </c>
    </row>
    <row r="628" spans="2:9" x14ac:dyDescent="0.3">
      <c r="B628" s="567" t="s">
        <v>1804</v>
      </c>
      <c r="C628" s="567" t="s">
        <v>2355</v>
      </c>
      <c r="D628" s="567" t="s">
        <v>2233</v>
      </c>
      <c r="E628" s="567" t="s">
        <v>1910</v>
      </c>
      <c r="F628" s="563">
        <v>184189294</v>
      </c>
      <c r="G628" s="563" t="s">
        <v>2356</v>
      </c>
      <c r="H628" s="567" t="s">
        <v>1955</v>
      </c>
      <c r="I628" s="567" t="s">
        <v>2357</v>
      </c>
    </row>
    <row r="629" spans="2:9" x14ac:dyDescent="0.3">
      <c r="B629" s="567" t="s">
        <v>1804</v>
      </c>
      <c r="C629" s="567" t="s">
        <v>2355</v>
      </c>
      <c r="D629" s="567" t="s">
        <v>2233</v>
      </c>
      <c r="E629" s="567" t="s">
        <v>1909</v>
      </c>
      <c r="F629" s="563">
        <v>29277972</v>
      </c>
      <c r="G629" s="563" t="s">
        <v>2356</v>
      </c>
      <c r="H629" s="567" t="s">
        <v>1957</v>
      </c>
      <c r="I629" s="567" t="s">
        <v>2357</v>
      </c>
    </row>
    <row r="630" spans="2:9" x14ac:dyDescent="0.3">
      <c r="B630" s="567" t="s">
        <v>1804</v>
      </c>
      <c r="C630" s="567" t="s">
        <v>2355</v>
      </c>
      <c r="D630" s="567" t="s">
        <v>2233</v>
      </c>
      <c r="E630" s="567" t="s">
        <v>1907</v>
      </c>
      <c r="F630" s="563">
        <v>19653232</v>
      </c>
      <c r="G630" s="563" t="s">
        <v>2356</v>
      </c>
      <c r="H630" s="567" t="s">
        <v>1957</v>
      </c>
      <c r="I630" s="567" t="s">
        <v>2357</v>
      </c>
    </row>
    <row r="631" spans="2:9" x14ac:dyDescent="0.3">
      <c r="B631" s="567" t="s">
        <v>1804</v>
      </c>
      <c r="C631" s="567" t="s">
        <v>2355</v>
      </c>
      <c r="D631" s="567" t="s">
        <v>2233</v>
      </c>
      <c r="E631" s="567" t="s">
        <v>1923</v>
      </c>
      <c r="F631" s="563">
        <v>1748284</v>
      </c>
      <c r="G631" s="563" t="s">
        <v>2356</v>
      </c>
      <c r="H631" s="567" t="s">
        <v>1957</v>
      </c>
      <c r="I631" s="567" t="s">
        <v>2357</v>
      </c>
    </row>
    <row r="632" spans="2:9" x14ac:dyDescent="0.3">
      <c r="B632" s="568" t="s">
        <v>1804</v>
      </c>
      <c r="C632" s="567" t="s">
        <v>2355</v>
      </c>
      <c r="D632" s="567" t="s">
        <v>2233</v>
      </c>
      <c r="E632" s="567" t="s">
        <v>1922</v>
      </c>
      <c r="F632" s="563">
        <v>3375147</v>
      </c>
      <c r="G632" s="563" t="s">
        <v>2356</v>
      </c>
      <c r="H632" s="567" t="s">
        <v>1957</v>
      </c>
      <c r="I632" s="567" t="s">
        <v>2357</v>
      </c>
    </row>
    <row r="633" spans="2:9" x14ac:dyDescent="0.3">
      <c r="B633" s="568" t="s">
        <v>1804</v>
      </c>
      <c r="C633" s="567" t="s">
        <v>2355</v>
      </c>
      <c r="D633" s="567" t="s">
        <v>2233</v>
      </c>
      <c r="E633" s="567" t="s">
        <v>1921</v>
      </c>
      <c r="F633" s="563">
        <v>1486255</v>
      </c>
      <c r="G633" s="563" t="s">
        <v>2356</v>
      </c>
      <c r="H633" s="567" t="s">
        <v>1957</v>
      </c>
      <c r="I633" s="567" t="s">
        <v>2357</v>
      </c>
    </row>
    <row r="634" spans="2:9" x14ac:dyDescent="0.3">
      <c r="B634" s="568" t="s">
        <v>1804</v>
      </c>
      <c r="C634" s="567" t="s">
        <v>2355</v>
      </c>
      <c r="D634" s="567" t="s">
        <v>2233</v>
      </c>
      <c r="E634" s="567" t="s">
        <v>1915</v>
      </c>
      <c r="F634" s="563">
        <v>17573920</v>
      </c>
      <c r="G634" s="563" t="s">
        <v>2356</v>
      </c>
      <c r="H634" s="567" t="s">
        <v>1957</v>
      </c>
      <c r="I634" s="567" t="s">
        <v>2357</v>
      </c>
    </row>
    <row r="635" spans="2:9" x14ac:dyDescent="0.3">
      <c r="B635" s="568" t="s">
        <v>17</v>
      </c>
      <c r="C635" s="567" t="s">
        <v>2355</v>
      </c>
      <c r="D635" s="567" t="s">
        <v>2233</v>
      </c>
      <c r="E635" s="567" t="s">
        <v>1898</v>
      </c>
      <c r="F635" s="563">
        <v>11414780085</v>
      </c>
      <c r="G635" s="563" t="s">
        <v>2356</v>
      </c>
      <c r="H635" s="567" t="s">
        <v>1955</v>
      </c>
      <c r="I635" s="567" t="s">
        <v>2357</v>
      </c>
    </row>
    <row r="636" spans="2:9" x14ac:dyDescent="0.3">
      <c r="B636" s="568" t="s">
        <v>17</v>
      </c>
      <c r="C636" s="567" t="s">
        <v>2355</v>
      </c>
      <c r="D636" s="567" t="s">
        <v>2233</v>
      </c>
      <c r="E636" s="567" t="s">
        <v>1912</v>
      </c>
      <c r="F636" s="563">
        <v>21475198</v>
      </c>
      <c r="G636" s="563" t="s">
        <v>2356</v>
      </c>
      <c r="H636" s="567" t="s">
        <v>1955</v>
      </c>
      <c r="I636" s="567" t="s">
        <v>2357</v>
      </c>
    </row>
    <row r="637" spans="2:9" x14ac:dyDescent="0.3">
      <c r="B637" s="568" t="s">
        <v>17</v>
      </c>
      <c r="C637" s="567" t="s">
        <v>2355</v>
      </c>
      <c r="D637" s="567" t="s">
        <v>2233</v>
      </c>
      <c r="E637" s="567" t="s">
        <v>1919</v>
      </c>
      <c r="F637" s="563">
        <v>1073760</v>
      </c>
      <c r="G637" s="563" t="s">
        <v>2356</v>
      </c>
      <c r="H637" s="567" t="s">
        <v>1955</v>
      </c>
      <c r="I637" s="567" t="s">
        <v>2357</v>
      </c>
    </row>
    <row r="638" spans="2:9" x14ac:dyDescent="0.3">
      <c r="B638" s="568" t="s">
        <v>17</v>
      </c>
      <c r="C638" s="567" t="s">
        <v>2355</v>
      </c>
      <c r="D638" s="567" t="s">
        <v>2233</v>
      </c>
      <c r="E638" s="567" t="s">
        <v>1914</v>
      </c>
      <c r="F638" s="563">
        <v>29006629</v>
      </c>
      <c r="G638" s="563" t="s">
        <v>2356</v>
      </c>
      <c r="H638" s="567" t="s">
        <v>1955</v>
      </c>
      <c r="I638" s="567" t="s">
        <v>2357</v>
      </c>
    </row>
    <row r="639" spans="2:9" x14ac:dyDescent="0.3">
      <c r="B639" s="568" t="s">
        <v>17</v>
      </c>
      <c r="C639" s="567" t="s">
        <v>2355</v>
      </c>
      <c r="D639" s="567" t="s">
        <v>2233</v>
      </c>
      <c r="E639" s="567" t="s">
        <v>1917</v>
      </c>
      <c r="F639" s="563">
        <v>9024000</v>
      </c>
      <c r="G639" s="563" t="s">
        <v>2356</v>
      </c>
      <c r="H639" s="567" t="s">
        <v>1955</v>
      </c>
      <c r="I639" s="567" t="s">
        <v>2357</v>
      </c>
    </row>
    <row r="640" spans="2:9" x14ac:dyDescent="0.3">
      <c r="B640" s="568" t="s">
        <v>17</v>
      </c>
      <c r="C640" s="567" t="s">
        <v>2355</v>
      </c>
      <c r="D640" s="567" t="s">
        <v>2233</v>
      </c>
      <c r="E640" s="575" t="s">
        <v>1910</v>
      </c>
      <c r="F640" s="563">
        <v>167328566</v>
      </c>
      <c r="G640" s="563" t="s">
        <v>2356</v>
      </c>
      <c r="H640" s="567" t="s">
        <v>1955</v>
      </c>
      <c r="I640" s="567" t="s">
        <v>2357</v>
      </c>
    </row>
    <row r="641" spans="2:9" x14ac:dyDescent="0.3">
      <c r="B641" s="568" t="s">
        <v>17</v>
      </c>
      <c r="C641" s="567" t="s">
        <v>2355</v>
      </c>
      <c r="D641" s="567" t="s">
        <v>2233</v>
      </c>
      <c r="E641" s="567" t="s">
        <v>1925</v>
      </c>
      <c r="F641" s="563">
        <v>170000</v>
      </c>
      <c r="G641" s="563" t="s">
        <v>2356</v>
      </c>
      <c r="H641" s="567" t="s">
        <v>1955</v>
      </c>
      <c r="I641" s="567" t="s">
        <v>2357</v>
      </c>
    </row>
    <row r="642" spans="2:9" x14ac:dyDescent="0.3">
      <c r="B642" s="568" t="s">
        <v>17</v>
      </c>
      <c r="C642" s="567" t="s">
        <v>2355</v>
      </c>
      <c r="D642" s="567" t="s">
        <v>2233</v>
      </c>
      <c r="E642" s="567" t="s">
        <v>1916</v>
      </c>
      <c r="F642" s="563">
        <v>16100000</v>
      </c>
      <c r="G642" s="563" t="s">
        <v>2356</v>
      </c>
      <c r="H642" s="567" t="s">
        <v>1955</v>
      </c>
      <c r="I642" s="567" t="s">
        <v>2357</v>
      </c>
    </row>
    <row r="643" spans="2:9" x14ac:dyDescent="0.3">
      <c r="B643" s="568" t="s">
        <v>17</v>
      </c>
      <c r="C643" s="567" t="s">
        <v>2355</v>
      </c>
      <c r="D643" s="567" t="s">
        <v>2233</v>
      </c>
      <c r="E643" s="567" t="s">
        <v>1909</v>
      </c>
      <c r="F643" s="563">
        <v>306508206</v>
      </c>
      <c r="G643" s="563" t="s">
        <v>2356</v>
      </c>
      <c r="H643" s="567" t="s">
        <v>1957</v>
      </c>
      <c r="I643" s="567" t="s">
        <v>2357</v>
      </c>
    </row>
    <row r="644" spans="2:9" x14ac:dyDescent="0.3">
      <c r="B644" s="567" t="s">
        <v>17</v>
      </c>
      <c r="C644" s="567" t="s">
        <v>2355</v>
      </c>
      <c r="D644" s="567" t="s">
        <v>2233</v>
      </c>
      <c r="E644" s="567" t="s">
        <v>1907</v>
      </c>
      <c r="F644" s="563">
        <v>613793965</v>
      </c>
      <c r="G644" s="563" t="s">
        <v>2356</v>
      </c>
      <c r="H644" s="567" t="s">
        <v>1957</v>
      </c>
      <c r="I644" s="567" t="s">
        <v>2357</v>
      </c>
    </row>
    <row r="645" spans="2:9" x14ac:dyDescent="0.3">
      <c r="B645" s="567" t="s">
        <v>17</v>
      </c>
      <c r="C645" s="567" t="s">
        <v>2355</v>
      </c>
      <c r="D645" s="567" t="s">
        <v>2233</v>
      </c>
      <c r="E645" s="567" t="s">
        <v>1923</v>
      </c>
      <c r="F645" s="563">
        <v>19628</v>
      </c>
      <c r="G645" s="563" t="s">
        <v>2356</v>
      </c>
      <c r="H645" s="567" t="s">
        <v>1957</v>
      </c>
      <c r="I645" s="567" t="s">
        <v>2357</v>
      </c>
    </row>
    <row r="646" spans="2:9" x14ac:dyDescent="0.3">
      <c r="B646" s="567" t="s">
        <v>17</v>
      </c>
      <c r="C646" s="567" t="s">
        <v>2355</v>
      </c>
      <c r="D646" s="567" t="s">
        <v>2233</v>
      </c>
      <c r="E646" s="575" t="s">
        <v>1915</v>
      </c>
      <c r="F646" s="563">
        <v>22094088</v>
      </c>
      <c r="G646" s="563" t="s">
        <v>2356</v>
      </c>
      <c r="H646" s="567" t="s">
        <v>1957</v>
      </c>
      <c r="I646" s="567" t="s">
        <v>2357</v>
      </c>
    </row>
    <row r="647" spans="2:9" x14ac:dyDescent="0.3">
      <c r="B647" s="567" t="s">
        <v>20</v>
      </c>
      <c r="C647" s="567" t="s">
        <v>2355</v>
      </c>
      <c r="D647" s="567" t="s">
        <v>2233</v>
      </c>
      <c r="E647" s="567" t="s">
        <v>1898</v>
      </c>
      <c r="F647" s="563">
        <v>6726992588.9699993</v>
      </c>
      <c r="G647" s="563" t="s">
        <v>2356</v>
      </c>
      <c r="H647" s="567" t="s">
        <v>1955</v>
      </c>
      <c r="I647" s="567" t="s">
        <v>2357</v>
      </c>
    </row>
    <row r="648" spans="2:9" x14ac:dyDescent="0.3">
      <c r="B648" s="567" t="s">
        <v>20</v>
      </c>
      <c r="C648" s="567" t="s">
        <v>2355</v>
      </c>
      <c r="D648" s="567" t="s">
        <v>2233</v>
      </c>
      <c r="E648" s="567" t="s">
        <v>1910</v>
      </c>
      <c r="F648" s="563">
        <v>28859100</v>
      </c>
      <c r="G648" s="563" t="s">
        <v>2356</v>
      </c>
      <c r="H648" s="567" t="s">
        <v>1955</v>
      </c>
      <c r="I648" s="567" t="s">
        <v>2357</v>
      </c>
    </row>
    <row r="649" spans="2:9" x14ac:dyDescent="0.3">
      <c r="B649" s="567" t="s">
        <v>20</v>
      </c>
      <c r="C649" s="567" t="s">
        <v>2355</v>
      </c>
      <c r="D649" s="567" t="s">
        <v>2233</v>
      </c>
      <c r="E649" s="567" t="s">
        <v>1909</v>
      </c>
      <c r="F649" s="563">
        <v>391573</v>
      </c>
      <c r="G649" s="563" t="s">
        <v>2356</v>
      </c>
      <c r="H649" s="567" t="s">
        <v>1957</v>
      </c>
      <c r="I649" s="567" t="s">
        <v>2357</v>
      </c>
    </row>
    <row r="650" spans="2:9" x14ac:dyDescent="0.3">
      <c r="B650" s="567" t="s">
        <v>20</v>
      </c>
      <c r="C650" s="567" t="s">
        <v>2355</v>
      </c>
      <c r="D650" s="567" t="s">
        <v>2233</v>
      </c>
      <c r="E650" s="567" t="s">
        <v>1923</v>
      </c>
      <c r="F650" s="563">
        <v>192544</v>
      </c>
      <c r="G650" s="563" t="s">
        <v>2356</v>
      </c>
      <c r="H650" s="567" t="s">
        <v>1957</v>
      </c>
      <c r="I650" s="567" t="s">
        <v>2357</v>
      </c>
    </row>
    <row r="651" spans="2:9" x14ac:dyDescent="0.3">
      <c r="B651" s="567" t="s">
        <v>24</v>
      </c>
      <c r="C651" s="567" t="s">
        <v>2355</v>
      </c>
      <c r="D651" s="567" t="s">
        <v>2233</v>
      </c>
      <c r="E651" s="567" t="s">
        <v>1898</v>
      </c>
      <c r="F651" s="563">
        <v>509427770.75</v>
      </c>
      <c r="G651" s="563" t="s">
        <v>2356</v>
      </c>
      <c r="H651" s="567" t="s">
        <v>1955</v>
      </c>
      <c r="I651" s="567" t="s">
        <v>2357</v>
      </c>
    </row>
    <row r="652" spans="2:9" x14ac:dyDescent="0.3">
      <c r="B652" s="567" t="s">
        <v>24</v>
      </c>
      <c r="C652" s="567" t="s">
        <v>2355</v>
      </c>
      <c r="D652" s="567" t="s">
        <v>2233</v>
      </c>
      <c r="E652" s="567" t="s">
        <v>1900</v>
      </c>
      <c r="F652" s="563">
        <v>2348937.9900000002</v>
      </c>
      <c r="G652" s="563" t="s">
        <v>2356</v>
      </c>
      <c r="H652" s="567" t="s">
        <v>1955</v>
      </c>
      <c r="I652" s="567" t="s">
        <v>2357</v>
      </c>
    </row>
    <row r="653" spans="2:9" x14ac:dyDescent="0.3">
      <c r="B653" s="567" t="s">
        <v>24</v>
      </c>
      <c r="C653" s="567" t="s">
        <v>2355</v>
      </c>
      <c r="D653" s="567" t="s">
        <v>2233</v>
      </c>
      <c r="E653" s="567" t="s">
        <v>1917</v>
      </c>
      <c r="F653" s="563">
        <v>1369708.02</v>
      </c>
      <c r="G653" s="563" t="s">
        <v>2356</v>
      </c>
      <c r="H653" s="567" t="s">
        <v>1955</v>
      </c>
      <c r="I653" s="567" t="s">
        <v>2357</v>
      </c>
    </row>
    <row r="654" spans="2:9" x14ac:dyDescent="0.3">
      <c r="B654" s="567" t="s">
        <v>24</v>
      </c>
      <c r="C654" s="567" t="s">
        <v>2355</v>
      </c>
      <c r="D654" s="567" t="s">
        <v>2233</v>
      </c>
      <c r="E654" s="567" t="s">
        <v>1910</v>
      </c>
      <c r="F654" s="563">
        <v>49367578</v>
      </c>
      <c r="G654" s="563" t="s">
        <v>2356</v>
      </c>
      <c r="H654" s="567" t="s">
        <v>1955</v>
      </c>
      <c r="I654" s="567" t="s">
        <v>2357</v>
      </c>
    </row>
    <row r="655" spans="2:9" x14ac:dyDescent="0.3">
      <c r="B655" s="567" t="s">
        <v>2359</v>
      </c>
      <c r="C655" s="567" t="s">
        <v>2355</v>
      </c>
      <c r="D655" s="567" t="s">
        <v>2233</v>
      </c>
      <c r="E655" s="575" t="s">
        <v>1892</v>
      </c>
      <c r="F655" s="563">
        <v>86935494765.503098</v>
      </c>
      <c r="G655" s="563" t="s">
        <v>2356</v>
      </c>
      <c r="H655" s="567" t="s">
        <v>2360</v>
      </c>
      <c r="I655" s="567" t="s">
        <v>2360</v>
      </c>
    </row>
    <row r="656" spans="2:9" x14ac:dyDescent="0.3">
      <c r="B656" s="567" t="s">
        <v>2359</v>
      </c>
      <c r="C656" s="567" t="s">
        <v>2355</v>
      </c>
      <c r="D656" s="567" t="s">
        <v>2233</v>
      </c>
      <c r="E656" s="567" t="s">
        <v>1901</v>
      </c>
      <c r="F656" s="563">
        <v>8142193343</v>
      </c>
      <c r="G656" s="563" t="s">
        <v>2356</v>
      </c>
      <c r="H656" s="567" t="s">
        <v>2360</v>
      </c>
      <c r="I656" s="567" t="s">
        <v>2360</v>
      </c>
    </row>
    <row r="657" spans="2:9" x14ac:dyDescent="0.3">
      <c r="B657" s="567" t="s">
        <v>24</v>
      </c>
      <c r="C657" s="567" t="s">
        <v>2355</v>
      </c>
      <c r="D657" s="567" t="s">
        <v>2233</v>
      </c>
      <c r="E657" s="567" t="s">
        <v>1893</v>
      </c>
      <c r="F657" s="563">
        <v>45621744000</v>
      </c>
      <c r="G657" s="563" t="s">
        <v>2356</v>
      </c>
      <c r="H657" s="567" t="s">
        <v>2360</v>
      </c>
      <c r="I657" s="567" t="s">
        <v>2360</v>
      </c>
    </row>
    <row r="658" spans="2:9" x14ac:dyDescent="0.3">
      <c r="B658" s="567" t="s">
        <v>24</v>
      </c>
      <c r="C658" s="567" t="s">
        <v>2355</v>
      </c>
      <c r="D658" s="567" t="s">
        <v>2233</v>
      </c>
      <c r="E658" s="567" t="s">
        <v>1909</v>
      </c>
      <c r="F658" s="563">
        <v>1024278</v>
      </c>
      <c r="G658" s="563" t="s">
        <v>2356</v>
      </c>
      <c r="H658" s="567" t="s">
        <v>1957</v>
      </c>
      <c r="I658" s="567" t="s">
        <v>2357</v>
      </c>
    </row>
    <row r="659" spans="2:9" x14ac:dyDescent="0.3">
      <c r="B659" s="567" t="s">
        <v>24</v>
      </c>
      <c r="C659" s="567" t="s">
        <v>2355</v>
      </c>
      <c r="D659" s="567" t="s">
        <v>2233</v>
      </c>
      <c r="E659" s="567" t="s">
        <v>1923</v>
      </c>
      <c r="F659" s="563">
        <v>500962</v>
      </c>
      <c r="G659" s="563" t="s">
        <v>2356</v>
      </c>
      <c r="H659" s="567" t="s">
        <v>1957</v>
      </c>
      <c r="I659" s="567" t="s">
        <v>2357</v>
      </c>
    </row>
    <row r="660" spans="2:9" x14ac:dyDescent="0.3">
      <c r="B660" s="567" t="s">
        <v>27</v>
      </c>
      <c r="C660" s="567" t="s">
        <v>2355</v>
      </c>
      <c r="D660" s="567" t="s">
        <v>2233</v>
      </c>
      <c r="E660" s="567" t="s">
        <v>1898</v>
      </c>
      <c r="F660" s="563">
        <v>161633644</v>
      </c>
      <c r="G660" s="563" t="s">
        <v>2356</v>
      </c>
      <c r="H660" s="567" t="s">
        <v>1955</v>
      </c>
      <c r="I660" s="567" t="s">
        <v>2357</v>
      </c>
    </row>
    <row r="661" spans="2:9" x14ac:dyDescent="0.3">
      <c r="B661" s="567" t="s">
        <v>27</v>
      </c>
      <c r="C661" s="567" t="s">
        <v>2355</v>
      </c>
      <c r="D661" s="567" t="s">
        <v>2233</v>
      </c>
      <c r="E661" s="567" t="s">
        <v>1900</v>
      </c>
      <c r="F661" s="563">
        <v>74166210</v>
      </c>
      <c r="G661" s="563" t="s">
        <v>2356</v>
      </c>
      <c r="H661" s="567" t="s">
        <v>1955</v>
      </c>
      <c r="I661" s="567" t="s">
        <v>2357</v>
      </c>
    </row>
    <row r="662" spans="2:9" x14ac:dyDescent="0.3">
      <c r="B662" s="567" t="s">
        <v>27</v>
      </c>
      <c r="C662" s="567" t="s">
        <v>2355</v>
      </c>
      <c r="D662" s="567" t="s">
        <v>2233</v>
      </c>
      <c r="E662" s="567" t="s">
        <v>1917</v>
      </c>
      <c r="F662" s="563">
        <v>435000</v>
      </c>
      <c r="G662" s="563" t="s">
        <v>2356</v>
      </c>
      <c r="H662" s="567" t="s">
        <v>1955</v>
      </c>
      <c r="I662" s="567" t="s">
        <v>2357</v>
      </c>
    </row>
    <row r="663" spans="2:9" x14ac:dyDescent="0.3">
      <c r="B663" s="567" t="s">
        <v>27</v>
      </c>
      <c r="C663" s="567" t="s">
        <v>2355</v>
      </c>
      <c r="D663" s="567" t="s">
        <v>2233</v>
      </c>
      <c r="E663" s="567" t="s">
        <v>1910</v>
      </c>
      <c r="F663" s="563">
        <v>22700000</v>
      </c>
      <c r="G663" s="563" t="s">
        <v>2356</v>
      </c>
      <c r="H663" s="567" t="s">
        <v>1955</v>
      </c>
      <c r="I663" s="567" t="s">
        <v>2357</v>
      </c>
    </row>
    <row r="664" spans="2:9" x14ac:dyDescent="0.3">
      <c r="B664" s="567" t="s">
        <v>30</v>
      </c>
      <c r="C664" s="567" t="s">
        <v>2355</v>
      </c>
      <c r="D664" s="567" t="s">
        <v>2233</v>
      </c>
      <c r="E664" s="567" t="s">
        <v>1898</v>
      </c>
      <c r="F664" s="563">
        <v>1122860782</v>
      </c>
      <c r="G664" s="563" t="s">
        <v>2356</v>
      </c>
      <c r="H664" s="567" t="s">
        <v>1955</v>
      </c>
      <c r="I664" s="567" t="s">
        <v>2357</v>
      </c>
    </row>
    <row r="665" spans="2:9" x14ac:dyDescent="0.3">
      <c r="B665" s="567" t="s">
        <v>30</v>
      </c>
      <c r="C665" s="567" t="s">
        <v>2355</v>
      </c>
      <c r="D665" s="567" t="s">
        <v>2233</v>
      </c>
      <c r="E665" s="567" t="s">
        <v>1900</v>
      </c>
      <c r="F665" s="563">
        <v>6518296753.9799995</v>
      </c>
      <c r="G665" s="563" t="s">
        <v>2356</v>
      </c>
      <c r="H665" s="567" t="s">
        <v>1955</v>
      </c>
      <c r="I665" s="567" t="s">
        <v>2357</v>
      </c>
    </row>
    <row r="666" spans="2:9" x14ac:dyDescent="0.3">
      <c r="B666" s="567" t="s">
        <v>30</v>
      </c>
      <c r="C666" s="567" t="s">
        <v>2355</v>
      </c>
      <c r="D666" s="567" t="s">
        <v>2233</v>
      </c>
      <c r="E666" s="567" t="s">
        <v>1912</v>
      </c>
      <c r="F666" s="563">
        <v>7574520</v>
      </c>
      <c r="G666" s="563" t="s">
        <v>2356</v>
      </c>
      <c r="H666" s="567" t="s">
        <v>1955</v>
      </c>
      <c r="I666" s="567" t="s">
        <v>2357</v>
      </c>
    </row>
    <row r="667" spans="2:9" x14ac:dyDescent="0.3">
      <c r="B667" s="567" t="s">
        <v>30</v>
      </c>
      <c r="C667" s="567" t="s">
        <v>2355</v>
      </c>
      <c r="D667" s="567" t="s">
        <v>2233</v>
      </c>
      <c r="E667" s="567" t="s">
        <v>1919</v>
      </c>
      <c r="F667" s="563">
        <v>378726</v>
      </c>
      <c r="G667" s="563" t="s">
        <v>2356</v>
      </c>
      <c r="H667" s="567" t="s">
        <v>1955</v>
      </c>
      <c r="I667" s="567" t="s">
        <v>2357</v>
      </c>
    </row>
    <row r="668" spans="2:9" x14ac:dyDescent="0.3">
      <c r="B668" s="567" t="s">
        <v>30</v>
      </c>
      <c r="C668" s="567" t="s">
        <v>2355</v>
      </c>
      <c r="D668" s="567" t="s">
        <v>2233</v>
      </c>
      <c r="E668" s="575" t="s">
        <v>1917</v>
      </c>
      <c r="F668" s="563">
        <v>820462</v>
      </c>
      <c r="G668" s="563" t="s">
        <v>2356</v>
      </c>
      <c r="H668" s="567" t="s">
        <v>1955</v>
      </c>
      <c r="I668" s="567" t="s">
        <v>2357</v>
      </c>
    </row>
    <row r="669" spans="2:9" x14ac:dyDescent="0.3">
      <c r="B669" s="567" t="s">
        <v>30</v>
      </c>
      <c r="C669" s="567" t="s">
        <v>2355</v>
      </c>
      <c r="D669" s="567" t="s">
        <v>2233</v>
      </c>
      <c r="E669" s="567" t="s">
        <v>1910</v>
      </c>
      <c r="F669" s="563">
        <v>43209778</v>
      </c>
      <c r="G669" s="563" t="s">
        <v>2356</v>
      </c>
      <c r="H669" s="567" t="s">
        <v>1955</v>
      </c>
      <c r="I669" s="567" t="s">
        <v>2357</v>
      </c>
    </row>
    <row r="670" spans="2:9" x14ac:dyDescent="0.3">
      <c r="B670" s="567" t="s">
        <v>30</v>
      </c>
      <c r="C670" s="567" t="s">
        <v>2355</v>
      </c>
      <c r="D670" s="567" t="s">
        <v>2233</v>
      </c>
      <c r="E670" s="567" t="s">
        <v>1916</v>
      </c>
      <c r="F670" s="563">
        <v>9000000</v>
      </c>
      <c r="G670" s="563" t="s">
        <v>2356</v>
      </c>
      <c r="H670" s="567" t="s">
        <v>1955</v>
      </c>
      <c r="I670" s="567" t="s">
        <v>2357</v>
      </c>
    </row>
    <row r="671" spans="2:9" x14ac:dyDescent="0.3">
      <c r="B671" s="567" t="s">
        <v>30</v>
      </c>
      <c r="C671" s="567" t="s">
        <v>2355</v>
      </c>
      <c r="D671" s="567" t="s">
        <v>2233</v>
      </c>
      <c r="E671" s="567" t="s">
        <v>1909</v>
      </c>
      <c r="F671" s="563">
        <v>140382853</v>
      </c>
      <c r="G671" s="563" t="s">
        <v>2356</v>
      </c>
      <c r="H671" s="567" t="s">
        <v>1957</v>
      </c>
      <c r="I671" s="567" t="s">
        <v>2357</v>
      </c>
    </row>
    <row r="672" spans="2:9" x14ac:dyDescent="0.3">
      <c r="B672" s="567" t="s">
        <v>30</v>
      </c>
      <c r="C672" s="567" t="s">
        <v>2355</v>
      </c>
      <c r="D672" s="567" t="s">
        <v>2233</v>
      </c>
      <c r="E672" s="567" t="s">
        <v>1923</v>
      </c>
      <c r="F672" s="563">
        <v>170001</v>
      </c>
      <c r="G672" s="563" t="s">
        <v>2356</v>
      </c>
      <c r="H672" s="567" t="s">
        <v>1957</v>
      </c>
      <c r="I672" s="567" t="s">
        <v>2357</v>
      </c>
    </row>
    <row r="673" spans="2:9" x14ac:dyDescent="0.3">
      <c r="B673" s="567" t="s">
        <v>34</v>
      </c>
      <c r="C673" s="567" t="s">
        <v>2355</v>
      </c>
      <c r="D673" s="567" t="s">
        <v>2233</v>
      </c>
      <c r="E673" s="567" t="s">
        <v>1898</v>
      </c>
      <c r="F673" s="563">
        <v>224643509</v>
      </c>
      <c r="G673" s="563" t="s">
        <v>2356</v>
      </c>
      <c r="H673" s="567" t="s">
        <v>1955</v>
      </c>
      <c r="I673" s="567" t="s">
        <v>2357</v>
      </c>
    </row>
    <row r="674" spans="2:9" x14ac:dyDescent="0.3">
      <c r="B674" s="567" t="s">
        <v>34</v>
      </c>
      <c r="C674" s="567" t="s">
        <v>2355</v>
      </c>
      <c r="D674" s="567" t="s">
        <v>2233</v>
      </c>
      <c r="E674" s="567" t="s">
        <v>1900</v>
      </c>
      <c r="F674" s="563">
        <v>105336517</v>
      </c>
      <c r="G674" s="563" t="s">
        <v>2356</v>
      </c>
      <c r="H674" s="567" t="s">
        <v>1955</v>
      </c>
      <c r="I674" s="567" t="s">
        <v>2357</v>
      </c>
    </row>
    <row r="675" spans="2:9" x14ac:dyDescent="0.3">
      <c r="B675" s="567" t="s">
        <v>34</v>
      </c>
      <c r="C675" s="567" t="s">
        <v>2355</v>
      </c>
      <c r="D675" s="567" t="s">
        <v>2233</v>
      </c>
      <c r="E675" s="567" t="s">
        <v>1917</v>
      </c>
      <c r="F675" s="563">
        <v>820146</v>
      </c>
      <c r="G675" s="563" t="s">
        <v>2356</v>
      </c>
      <c r="H675" s="567" t="s">
        <v>1955</v>
      </c>
      <c r="I675" s="567" t="s">
        <v>2357</v>
      </c>
    </row>
    <row r="676" spans="2:9" x14ac:dyDescent="0.3">
      <c r="B676" s="567" t="s">
        <v>34</v>
      </c>
      <c r="C676" s="567" t="s">
        <v>2355</v>
      </c>
      <c r="D676" s="567" t="s">
        <v>2233</v>
      </c>
      <c r="E676" s="567" t="s">
        <v>1918</v>
      </c>
      <c r="F676" s="563">
        <v>17752739</v>
      </c>
      <c r="G676" s="563" t="s">
        <v>2356</v>
      </c>
      <c r="H676" s="567" t="s">
        <v>1955</v>
      </c>
      <c r="I676" s="567" t="s">
        <v>2357</v>
      </c>
    </row>
    <row r="677" spans="2:9" x14ac:dyDescent="0.3">
      <c r="B677" s="567" t="s">
        <v>37</v>
      </c>
      <c r="C677" s="567" t="s">
        <v>2355</v>
      </c>
      <c r="D677" s="567" t="s">
        <v>2233</v>
      </c>
      <c r="E677" s="567" t="s">
        <v>1898</v>
      </c>
      <c r="F677" s="563">
        <v>534442618</v>
      </c>
      <c r="G677" s="563" t="s">
        <v>2356</v>
      </c>
      <c r="H677" s="567" t="s">
        <v>1955</v>
      </c>
      <c r="I677" s="567" t="s">
        <v>2357</v>
      </c>
    </row>
    <row r="678" spans="2:9" x14ac:dyDescent="0.3">
      <c r="B678" s="567" t="s">
        <v>37</v>
      </c>
      <c r="C678" s="567" t="s">
        <v>2355</v>
      </c>
      <c r="D678" s="567" t="s">
        <v>2233</v>
      </c>
      <c r="E678" s="567" t="s">
        <v>1900</v>
      </c>
      <c r="F678" s="563">
        <v>10973810</v>
      </c>
      <c r="G678" s="563" t="s">
        <v>2356</v>
      </c>
      <c r="H678" s="567" t="s">
        <v>1955</v>
      </c>
      <c r="I678" s="567" t="s">
        <v>2357</v>
      </c>
    </row>
    <row r="679" spans="2:9" x14ac:dyDescent="0.3">
      <c r="B679" s="567" t="s">
        <v>37</v>
      </c>
      <c r="C679" s="567" t="s">
        <v>2355</v>
      </c>
      <c r="D679" s="567" t="s">
        <v>2233</v>
      </c>
      <c r="E679" s="567" t="s">
        <v>1917</v>
      </c>
      <c r="F679" s="563">
        <v>1389000</v>
      </c>
      <c r="G679" s="563" t="s">
        <v>2356</v>
      </c>
      <c r="H679" s="567" t="s">
        <v>1955</v>
      </c>
      <c r="I679" s="567" t="s">
        <v>2357</v>
      </c>
    </row>
    <row r="680" spans="2:9" x14ac:dyDescent="0.3">
      <c r="B680" s="567" t="s">
        <v>40</v>
      </c>
      <c r="C680" s="567" t="s">
        <v>2355</v>
      </c>
      <c r="D680" s="567" t="s">
        <v>2233</v>
      </c>
      <c r="E680" s="567" t="s">
        <v>1898</v>
      </c>
      <c r="F680" s="563">
        <v>68487358</v>
      </c>
      <c r="G680" s="563" t="s">
        <v>2356</v>
      </c>
      <c r="H680" s="567" t="s">
        <v>1955</v>
      </c>
      <c r="I680" s="567" t="s">
        <v>2357</v>
      </c>
    </row>
    <row r="681" spans="2:9" x14ac:dyDescent="0.3">
      <c r="B681" s="567" t="s">
        <v>40</v>
      </c>
      <c r="C681" s="567" t="s">
        <v>2355</v>
      </c>
      <c r="D681" s="567" t="s">
        <v>2233</v>
      </c>
      <c r="E681" s="567" t="s">
        <v>1900</v>
      </c>
      <c r="F681" s="563">
        <v>1247024689</v>
      </c>
      <c r="G681" s="563" t="s">
        <v>2356</v>
      </c>
      <c r="H681" s="567" t="s">
        <v>1955</v>
      </c>
      <c r="I681" s="567" t="s">
        <v>2357</v>
      </c>
    </row>
    <row r="682" spans="2:9" x14ac:dyDescent="0.3">
      <c r="B682" s="567" t="s">
        <v>40</v>
      </c>
      <c r="C682" s="567" t="s">
        <v>2355</v>
      </c>
      <c r="D682" s="567" t="s">
        <v>2233</v>
      </c>
      <c r="E682" s="567" t="s">
        <v>1917</v>
      </c>
      <c r="F682" s="563">
        <v>220921</v>
      </c>
      <c r="G682" s="563" t="s">
        <v>2356</v>
      </c>
      <c r="H682" s="567" t="s">
        <v>1955</v>
      </c>
      <c r="I682" s="567" t="s">
        <v>2357</v>
      </c>
    </row>
    <row r="683" spans="2:9" x14ac:dyDescent="0.3">
      <c r="B683" s="567" t="s">
        <v>40</v>
      </c>
      <c r="C683" s="567" t="s">
        <v>2355</v>
      </c>
      <c r="D683" s="567" t="s">
        <v>2233</v>
      </c>
      <c r="E683" s="567" t="s">
        <v>1910</v>
      </c>
      <c r="F683" s="563">
        <v>19000000</v>
      </c>
      <c r="G683" s="563" t="s">
        <v>2356</v>
      </c>
      <c r="H683" s="567" t="s">
        <v>1955</v>
      </c>
      <c r="I683" s="567" t="s">
        <v>2357</v>
      </c>
    </row>
    <row r="684" spans="2:9" x14ac:dyDescent="0.3">
      <c r="B684" s="567" t="s">
        <v>43</v>
      </c>
      <c r="C684" s="567" t="s">
        <v>2355</v>
      </c>
      <c r="D684" s="567" t="s">
        <v>2233</v>
      </c>
      <c r="E684" s="567" t="s">
        <v>1898</v>
      </c>
      <c r="F684" s="563">
        <v>261182298</v>
      </c>
      <c r="G684" s="563" t="s">
        <v>2356</v>
      </c>
      <c r="H684" s="567" t="s">
        <v>1955</v>
      </c>
      <c r="I684" s="567" t="s">
        <v>2357</v>
      </c>
    </row>
    <row r="685" spans="2:9" x14ac:dyDescent="0.3">
      <c r="B685" s="567" t="s">
        <v>43</v>
      </c>
      <c r="C685" s="567" t="s">
        <v>2355</v>
      </c>
      <c r="D685" s="567" t="s">
        <v>2233</v>
      </c>
      <c r="E685" s="567" t="s">
        <v>1900</v>
      </c>
      <c r="F685" s="563">
        <v>56380842</v>
      </c>
      <c r="G685" s="563" t="s">
        <v>2356</v>
      </c>
      <c r="H685" s="567" t="s">
        <v>1955</v>
      </c>
      <c r="I685" s="567" t="s">
        <v>2357</v>
      </c>
    </row>
    <row r="686" spans="2:9" x14ac:dyDescent="0.3">
      <c r="B686" s="567" t="s">
        <v>43</v>
      </c>
      <c r="C686" s="567" t="s">
        <v>2355</v>
      </c>
      <c r="D686" s="567" t="s">
        <v>2233</v>
      </c>
      <c r="E686" s="575" t="s">
        <v>1917</v>
      </c>
      <c r="F686" s="563">
        <v>36000</v>
      </c>
      <c r="G686" s="563" t="s">
        <v>2356</v>
      </c>
      <c r="H686" s="567" t="s">
        <v>1955</v>
      </c>
      <c r="I686" s="567" t="s">
        <v>2357</v>
      </c>
    </row>
    <row r="687" spans="2:9" x14ac:dyDescent="0.3">
      <c r="B687" s="567" t="s">
        <v>43</v>
      </c>
      <c r="C687" s="567" t="s">
        <v>2355</v>
      </c>
      <c r="D687" s="567" t="s">
        <v>2233</v>
      </c>
      <c r="E687" s="575" t="s">
        <v>1910</v>
      </c>
      <c r="F687" s="563">
        <v>1800000</v>
      </c>
      <c r="G687" s="563" t="s">
        <v>2356</v>
      </c>
      <c r="H687" s="567" t="s">
        <v>1955</v>
      </c>
      <c r="I687" s="567" t="s">
        <v>2357</v>
      </c>
    </row>
    <row r="688" spans="2:9" x14ac:dyDescent="0.3">
      <c r="B688" s="567" t="s">
        <v>48</v>
      </c>
      <c r="C688" s="567" t="s">
        <v>2355</v>
      </c>
      <c r="D688" s="567" t="s">
        <v>2234</v>
      </c>
      <c r="E688" s="567" t="s">
        <v>1898</v>
      </c>
      <c r="F688" s="563">
        <v>52379546.990000002</v>
      </c>
      <c r="G688" s="563" t="s">
        <v>2356</v>
      </c>
      <c r="H688" s="567" t="s">
        <v>1955</v>
      </c>
      <c r="I688" s="567" t="s">
        <v>2357</v>
      </c>
    </row>
    <row r="689" spans="2:9" x14ac:dyDescent="0.3">
      <c r="B689" s="567" t="s">
        <v>48</v>
      </c>
      <c r="C689" s="567" t="s">
        <v>2355</v>
      </c>
      <c r="D689" s="567" t="s">
        <v>2234</v>
      </c>
      <c r="E689" s="567" t="s">
        <v>1902</v>
      </c>
      <c r="F689" s="563">
        <v>109501956</v>
      </c>
      <c r="G689" s="563" t="s">
        <v>2356</v>
      </c>
      <c r="H689" s="567" t="s">
        <v>2363</v>
      </c>
      <c r="I689" s="567" t="s">
        <v>2363</v>
      </c>
    </row>
    <row r="690" spans="2:9" x14ac:dyDescent="0.3">
      <c r="B690" s="567" t="s">
        <v>48</v>
      </c>
      <c r="C690" s="567" t="s">
        <v>2355</v>
      </c>
      <c r="D690" s="567" t="s">
        <v>2234</v>
      </c>
      <c r="E690" s="567" t="s">
        <v>1909</v>
      </c>
      <c r="F690" s="563">
        <v>435152807</v>
      </c>
      <c r="G690" s="563" t="s">
        <v>2356</v>
      </c>
      <c r="H690" s="567" t="s">
        <v>1957</v>
      </c>
      <c r="I690" s="567" t="s">
        <v>2357</v>
      </c>
    </row>
    <row r="691" spans="2:9" x14ac:dyDescent="0.3">
      <c r="B691" s="567" t="s">
        <v>48</v>
      </c>
      <c r="C691" s="567" t="s">
        <v>2355</v>
      </c>
      <c r="D691" s="567" t="s">
        <v>2234</v>
      </c>
      <c r="E691" s="567" t="s">
        <v>1929</v>
      </c>
      <c r="F691" s="563">
        <v>3629783</v>
      </c>
      <c r="G691" s="563" t="s">
        <v>2356</v>
      </c>
      <c r="H691" s="567" t="s">
        <v>1957</v>
      </c>
      <c r="I691" s="567" t="s">
        <v>2357</v>
      </c>
    </row>
    <row r="692" spans="2:9" x14ac:dyDescent="0.3">
      <c r="B692" s="567" t="s">
        <v>48</v>
      </c>
      <c r="C692" s="567" t="s">
        <v>2355</v>
      </c>
      <c r="D692" s="567" t="s">
        <v>2234</v>
      </c>
      <c r="E692" s="567" t="s">
        <v>1907</v>
      </c>
      <c r="F692" s="563">
        <v>188156455</v>
      </c>
      <c r="G692" s="563" t="s">
        <v>2356</v>
      </c>
      <c r="H692" s="567" t="s">
        <v>1957</v>
      </c>
      <c r="I692" s="567" t="s">
        <v>2357</v>
      </c>
    </row>
    <row r="693" spans="2:9" x14ac:dyDescent="0.3">
      <c r="B693" s="567" t="s">
        <v>48</v>
      </c>
      <c r="C693" s="567" t="s">
        <v>2355</v>
      </c>
      <c r="D693" s="567" t="s">
        <v>2234</v>
      </c>
      <c r="E693" s="567" t="s">
        <v>1904</v>
      </c>
      <c r="F693" s="563">
        <v>88140546</v>
      </c>
      <c r="G693" s="563" t="s">
        <v>2356</v>
      </c>
      <c r="H693" s="567" t="s">
        <v>2259</v>
      </c>
      <c r="I693" s="567" t="s">
        <v>2357</v>
      </c>
    </row>
    <row r="694" spans="2:9" x14ac:dyDescent="0.3">
      <c r="B694" s="567" t="s">
        <v>48</v>
      </c>
      <c r="C694" s="567" t="s">
        <v>2355</v>
      </c>
      <c r="D694" s="567" t="s">
        <v>2234</v>
      </c>
      <c r="E694" s="567" t="s">
        <v>1927</v>
      </c>
      <c r="F694" s="563">
        <v>39987635</v>
      </c>
      <c r="G694" s="563" t="s">
        <v>2356</v>
      </c>
      <c r="H694" s="567" t="s">
        <v>2259</v>
      </c>
      <c r="I694" s="567" t="s">
        <v>2357</v>
      </c>
    </row>
    <row r="695" spans="2:9" x14ac:dyDescent="0.3">
      <c r="B695" s="567" t="s">
        <v>51</v>
      </c>
      <c r="C695" s="567" t="s">
        <v>2355</v>
      </c>
      <c r="D695" s="567" t="s">
        <v>2234</v>
      </c>
      <c r="E695" s="567" t="s">
        <v>1898</v>
      </c>
      <c r="F695" s="563">
        <v>35348931</v>
      </c>
      <c r="G695" s="563" t="s">
        <v>2356</v>
      </c>
      <c r="H695" s="567" t="s">
        <v>1955</v>
      </c>
      <c r="I695" s="567" t="s">
        <v>2357</v>
      </c>
    </row>
    <row r="696" spans="2:9" x14ac:dyDescent="0.3">
      <c r="B696" s="567" t="s">
        <v>51</v>
      </c>
      <c r="C696" s="567" t="s">
        <v>2355</v>
      </c>
      <c r="D696" s="567" t="s">
        <v>2234</v>
      </c>
      <c r="E696" s="575" t="s">
        <v>1900</v>
      </c>
      <c r="F696" s="563">
        <v>4300353</v>
      </c>
      <c r="G696" s="563" t="s">
        <v>2356</v>
      </c>
      <c r="H696" s="567" t="s">
        <v>1955</v>
      </c>
      <c r="I696" s="567" t="s">
        <v>2357</v>
      </c>
    </row>
    <row r="697" spans="2:9" x14ac:dyDescent="0.3">
      <c r="B697" s="567" t="s">
        <v>51</v>
      </c>
      <c r="C697" s="567" t="s">
        <v>2355</v>
      </c>
      <c r="D697" s="567" t="s">
        <v>2234</v>
      </c>
      <c r="E697" s="567" t="s">
        <v>1917</v>
      </c>
      <c r="F697" s="563">
        <v>187000</v>
      </c>
      <c r="G697" s="563" t="s">
        <v>2356</v>
      </c>
      <c r="H697" s="567" t="s">
        <v>1955</v>
      </c>
      <c r="I697" s="567" t="s">
        <v>2357</v>
      </c>
    </row>
    <row r="698" spans="2:9" x14ac:dyDescent="0.3">
      <c r="B698" s="567" t="s">
        <v>51</v>
      </c>
      <c r="C698" s="567" t="s">
        <v>2355</v>
      </c>
      <c r="D698" s="567" t="s">
        <v>2234</v>
      </c>
      <c r="E698" s="567" t="s">
        <v>1910</v>
      </c>
      <c r="F698" s="563">
        <v>3500000</v>
      </c>
      <c r="G698" s="563" t="s">
        <v>2356</v>
      </c>
      <c r="H698" s="567" t="s">
        <v>1955</v>
      </c>
      <c r="I698" s="567" t="s">
        <v>2357</v>
      </c>
    </row>
    <row r="699" spans="2:9" x14ac:dyDescent="0.3">
      <c r="B699" s="567" t="s">
        <v>51</v>
      </c>
      <c r="C699" s="567" t="s">
        <v>2355</v>
      </c>
      <c r="D699" s="567" t="s">
        <v>2234</v>
      </c>
      <c r="E699" s="567" t="s">
        <v>1909</v>
      </c>
      <c r="F699" s="563">
        <v>898580</v>
      </c>
      <c r="G699" s="563" t="s">
        <v>2356</v>
      </c>
      <c r="H699" s="567" t="s">
        <v>1957</v>
      </c>
      <c r="I699" s="567" t="s">
        <v>2357</v>
      </c>
    </row>
    <row r="700" spans="2:9" x14ac:dyDescent="0.3">
      <c r="B700" s="567" t="s">
        <v>51</v>
      </c>
      <c r="C700" s="567" t="s">
        <v>2355</v>
      </c>
      <c r="D700" s="567" t="s">
        <v>2234</v>
      </c>
      <c r="E700" s="567" t="s">
        <v>1923</v>
      </c>
      <c r="F700" s="563">
        <v>122867</v>
      </c>
      <c r="G700" s="563" t="s">
        <v>2356</v>
      </c>
      <c r="H700" s="567" t="s">
        <v>1957</v>
      </c>
      <c r="I700" s="567" t="s">
        <v>2357</v>
      </c>
    </row>
    <row r="701" spans="2:9" x14ac:dyDescent="0.3">
      <c r="B701" s="567" t="s">
        <v>51</v>
      </c>
      <c r="C701" s="567" t="s">
        <v>2355</v>
      </c>
      <c r="D701" s="567" t="s">
        <v>2234</v>
      </c>
      <c r="E701" s="567" t="s">
        <v>1904</v>
      </c>
      <c r="F701" s="563">
        <v>11716600</v>
      </c>
      <c r="G701" s="563" t="s">
        <v>2356</v>
      </c>
      <c r="H701" s="567" t="s">
        <v>2259</v>
      </c>
      <c r="I701" s="567" t="s">
        <v>2357</v>
      </c>
    </row>
    <row r="702" spans="2:9" x14ac:dyDescent="0.3">
      <c r="B702" s="567" t="s">
        <v>54</v>
      </c>
      <c r="C702" s="567" t="s">
        <v>2355</v>
      </c>
      <c r="D702" s="567" t="s">
        <v>2234</v>
      </c>
      <c r="E702" s="567" t="s">
        <v>1898</v>
      </c>
      <c r="F702" s="563">
        <v>8841003</v>
      </c>
      <c r="G702" s="563" t="s">
        <v>2356</v>
      </c>
      <c r="H702" s="567" t="s">
        <v>1955</v>
      </c>
      <c r="I702" s="567" t="s">
        <v>2357</v>
      </c>
    </row>
    <row r="703" spans="2:9" x14ac:dyDescent="0.3">
      <c r="B703" s="567" t="s">
        <v>54</v>
      </c>
      <c r="C703" s="567" t="s">
        <v>2355</v>
      </c>
      <c r="D703" s="567" t="s">
        <v>2234</v>
      </c>
      <c r="E703" s="567" t="s">
        <v>1900</v>
      </c>
      <c r="F703" s="563">
        <v>6547290</v>
      </c>
      <c r="G703" s="563" t="s">
        <v>2356</v>
      </c>
      <c r="H703" s="567" t="s">
        <v>1955</v>
      </c>
      <c r="I703" s="567" t="s">
        <v>2357</v>
      </c>
    </row>
    <row r="704" spans="2:9" x14ac:dyDescent="0.3">
      <c r="B704" s="567" t="s">
        <v>54</v>
      </c>
      <c r="C704" s="567" t="s">
        <v>2355</v>
      </c>
      <c r="D704" s="567" t="s">
        <v>2234</v>
      </c>
      <c r="E704" s="575" t="s">
        <v>1912</v>
      </c>
      <c r="F704" s="563">
        <v>1818000</v>
      </c>
      <c r="G704" s="563" t="s">
        <v>2356</v>
      </c>
      <c r="H704" s="567" t="s">
        <v>1955</v>
      </c>
      <c r="I704" s="567" t="s">
        <v>2357</v>
      </c>
    </row>
    <row r="705" spans="2:9" x14ac:dyDescent="0.3">
      <c r="B705" s="567" t="s">
        <v>54</v>
      </c>
      <c r="C705" s="567" t="s">
        <v>2355</v>
      </c>
      <c r="D705" s="567" t="s">
        <v>2234</v>
      </c>
      <c r="E705" s="567" t="s">
        <v>1919</v>
      </c>
      <c r="F705" s="563">
        <v>90900</v>
      </c>
      <c r="G705" s="563" t="s">
        <v>2356</v>
      </c>
      <c r="H705" s="567" t="s">
        <v>1955</v>
      </c>
      <c r="I705" s="567" t="s">
        <v>2357</v>
      </c>
    </row>
    <row r="706" spans="2:9" x14ac:dyDescent="0.3">
      <c r="B706" s="567" t="s">
        <v>54</v>
      </c>
      <c r="C706" s="567" t="s">
        <v>2355</v>
      </c>
      <c r="D706" s="567" t="s">
        <v>2234</v>
      </c>
      <c r="E706" s="567" t="s">
        <v>1917</v>
      </c>
      <c r="F706" s="563">
        <v>129000</v>
      </c>
      <c r="G706" s="563" t="s">
        <v>2356</v>
      </c>
      <c r="H706" s="567" t="s">
        <v>1955</v>
      </c>
      <c r="I706" s="567" t="s">
        <v>2357</v>
      </c>
    </row>
    <row r="707" spans="2:9" x14ac:dyDescent="0.3">
      <c r="B707" s="567" t="s">
        <v>54</v>
      </c>
      <c r="C707" s="567" t="s">
        <v>2355</v>
      </c>
      <c r="D707" s="567" t="s">
        <v>2234</v>
      </c>
      <c r="E707" s="567" t="s">
        <v>1909</v>
      </c>
      <c r="F707" s="563">
        <v>1134840</v>
      </c>
      <c r="G707" s="563" t="s">
        <v>2356</v>
      </c>
      <c r="H707" s="567" t="s">
        <v>1957</v>
      </c>
      <c r="I707" s="567" t="s">
        <v>2357</v>
      </c>
    </row>
    <row r="708" spans="2:9" x14ac:dyDescent="0.3">
      <c r="B708" s="567" t="s">
        <v>54</v>
      </c>
      <c r="C708" s="567" t="s">
        <v>2355</v>
      </c>
      <c r="D708" s="567" t="s">
        <v>2234</v>
      </c>
      <c r="E708" s="567" t="s">
        <v>1923</v>
      </c>
      <c r="F708" s="563">
        <v>1140515</v>
      </c>
      <c r="G708" s="563" t="s">
        <v>2356</v>
      </c>
      <c r="H708" s="567" t="s">
        <v>1957</v>
      </c>
      <c r="I708" s="567" t="s">
        <v>2357</v>
      </c>
    </row>
    <row r="709" spans="2:9" x14ac:dyDescent="0.3">
      <c r="B709" s="567" t="s">
        <v>54</v>
      </c>
      <c r="C709" s="567" t="s">
        <v>2355</v>
      </c>
      <c r="D709" s="567" t="s">
        <v>2234</v>
      </c>
      <c r="E709" s="567" t="s">
        <v>1921</v>
      </c>
      <c r="F709" s="563">
        <v>283710</v>
      </c>
      <c r="G709" s="563" t="s">
        <v>2356</v>
      </c>
      <c r="H709" s="567" t="s">
        <v>1957</v>
      </c>
      <c r="I709" s="567" t="s">
        <v>2357</v>
      </c>
    </row>
    <row r="710" spans="2:9" x14ac:dyDescent="0.3">
      <c r="B710" s="567" t="s">
        <v>54</v>
      </c>
      <c r="C710" s="567" t="s">
        <v>2355</v>
      </c>
      <c r="D710" s="567" t="s">
        <v>2234</v>
      </c>
      <c r="E710" s="575" t="s">
        <v>1904</v>
      </c>
      <c r="F710" s="563">
        <v>11716600</v>
      </c>
      <c r="G710" s="563" t="s">
        <v>2356</v>
      </c>
      <c r="H710" s="567" t="s">
        <v>2259</v>
      </c>
      <c r="I710" s="567" t="s">
        <v>2357</v>
      </c>
    </row>
    <row r="711" spans="2:9" x14ac:dyDescent="0.3">
      <c r="B711" s="567" t="s">
        <v>58</v>
      </c>
      <c r="C711" s="567" t="s">
        <v>2355</v>
      </c>
      <c r="D711" s="567" t="s">
        <v>2235</v>
      </c>
      <c r="E711" s="567" t="s">
        <v>1914</v>
      </c>
      <c r="F711" s="563">
        <v>12795336</v>
      </c>
      <c r="G711" s="563" t="s">
        <v>2356</v>
      </c>
      <c r="H711" s="567" t="s">
        <v>1955</v>
      </c>
      <c r="I711" s="567" t="s">
        <v>2357</v>
      </c>
    </row>
    <row r="712" spans="2:9" x14ac:dyDescent="0.3">
      <c r="B712" s="567" t="s">
        <v>58</v>
      </c>
      <c r="C712" s="567" t="s">
        <v>2355</v>
      </c>
      <c r="D712" s="567" t="s">
        <v>2235</v>
      </c>
      <c r="E712" s="567" t="s">
        <v>1917</v>
      </c>
      <c r="F712" s="563">
        <v>500000</v>
      </c>
      <c r="G712" s="563" t="s">
        <v>2356</v>
      </c>
      <c r="H712" s="567" t="s">
        <v>1955</v>
      </c>
      <c r="I712" s="567" t="s">
        <v>2357</v>
      </c>
    </row>
    <row r="713" spans="2:9" x14ac:dyDescent="0.3">
      <c r="B713" s="567" t="s">
        <v>58</v>
      </c>
      <c r="C713" s="567" t="s">
        <v>2355</v>
      </c>
      <c r="D713" s="567" t="s">
        <v>2235</v>
      </c>
      <c r="E713" s="567" t="s">
        <v>1909</v>
      </c>
      <c r="F713" s="563">
        <v>214652792</v>
      </c>
      <c r="G713" s="563" t="s">
        <v>2356</v>
      </c>
      <c r="H713" s="567" t="s">
        <v>1957</v>
      </c>
      <c r="I713" s="567" t="s">
        <v>2357</v>
      </c>
    </row>
    <row r="714" spans="2:9" x14ac:dyDescent="0.3">
      <c r="B714" s="567" t="s">
        <v>58</v>
      </c>
      <c r="C714" s="567" t="s">
        <v>2355</v>
      </c>
      <c r="D714" s="567" t="s">
        <v>2235</v>
      </c>
      <c r="E714" s="567" t="s">
        <v>1935</v>
      </c>
      <c r="F714" s="563">
        <v>747084633</v>
      </c>
      <c r="G714" s="563" t="s">
        <v>2356</v>
      </c>
      <c r="H714" s="567" t="s">
        <v>1957</v>
      </c>
      <c r="I714" s="567" t="s">
        <v>2357</v>
      </c>
    </row>
    <row r="715" spans="2:9" x14ac:dyDescent="0.3">
      <c r="B715" s="567" t="s">
        <v>58</v>
      </c>
      <c r="C715" s="567" t="s">
        <v>2355</v>
      </c>
      <c r="D715" s="567" t="s">
        <v>2235</v>
      </c>
      <c r="E715" s="567" t="s">
        <v>1907</v>
      </c>
      <c r="F715" s="563">
        <v>84659773</v>
      </c>
      <c r="G715" s="563" t="s">
        <v>2356</v>
      </c>
      <c r="H715" s="567" t="s">
        <v>1957</v>
      </c>
      <c r="I715" s="567" t="s">
        <v>2357</v>
      </c>
    </row>
    <row r="716" spans="2:9" x14ac:dyDescent="0.3">
      <c r="B716" s="567" t="s">
        <v>58</v>
      </c>
      <c r="C716" s="567" t="s">
        <v>2355</v>
      </c>
      <c r="D716" s="567" t="s">
        <v>2235</v>
      </c>
      <c r="E716" s="567" t="s">
        <v>1922</v>
      </c>
      <c r="F716" s="563">
        <v>230400</v>
      </c>
      <c r="G716" s="563" t="s">
        <v>2356</v>
      </c>
      <c r="H716" s="567" t="s">
        <v>1957</v>
      </c>
      <c r="I716" s="567" t="s">
        <v>2357</v>
      </c>
    </row>
    <row r="717" spans="2:9" x14ac:dyDescent="0.3">
      <c r="B717" s="567" t="s">
        <v>58</v>
      </c>
      <c r="C717" s="567" t="s">
        <v>2355</v>
      </c>
      <c r="D717" s="567" t="s">
        <v>2235</v>
      </c>
      <c r="E717" s="567" t="s">
        <v>1915</v>
      </c>
      <c r="F717" s="563">
        <v>41433058</v>
      </c>
      <c r="G717" s="563" t="s">
        <v>2356</v>
      </c>
      <c r="H717" s="567" t="s">
        <v>1957</v>
      </c>
      <c r="I717" s="567" t="s">
        <v>2357</v>
      </c>
    </row>
    <row r="718" spans="2:9" x14ac:dyDescent="0.3">
      <c r="B718" s="567" t="s">
        <v>61</v>
      </c>
      <c r="C718" s="567" t="s">
        <v>2355</v>
      </c>
      <c r="D718" s="567" t="s">
        <v>2235</v>
      </c>
      <c r="E718" s="567" t="s">
        <v>1898</v>
      </c>
      <c r="F718" s="563">
        <v>10042813.998</v>
      </c>
      <c r="G718" s="563" t="s">
        <v>2356</v>
      </c>
      <c r="H718" s="567" t="s">
        <v>1955</v>
      </c>
      <c r="I718" s="567" t="s">
        <v>2357</v>
      </c>
    </row>
    <row r="719" spans="2:9" x14ac:dyDescent="0.3">
      <c r="B719" s="567" t="s">
        <v>61</v>
      </c>
      <c r="C719" s="567" t="s">
        <v>2355</v>
      </c>
      <c r="D719" s="567" t="s">
        <v>2235</v>
      </c>
      <c r="E719" s="567" t="s">
        <v>1912</v>
      </c>
      <c r="F719" s="563">
        <v>31600118.009999998</v>
      </c>
      <c r="G719" s="563" t="s">
        <v>2356</v>
      </c>
      <c r="H719" s="567" t="s">
        <v>1955</v>
      </c>
      <c r="I719" s="567" t="s">
        <v>2357</v>
      </c>
    </row>
    <row r="720" spans="2:9" x14ac:dyDescent="0.3">
      <c r="B720" s="567" t="s">
        <v>61</v>
      </c>
      <c r="C720" s="567" t="s">
        <v>2355</v>
      </c>
      <c r="D720" s="567" t="s">
        <v>2235</v>
      </c>
      <c r="E720" s="567" t="s">
        <v>1919</v>
      </c>
      <c r="F720" s="563">
        <v>1588106.01</v>
      </c>
      <c r="G720" s="563" t="s">
        <v>2356</v>
      </c>
      <c r="H720" s="567" t="s">
        <v>1955</v>
      </c>
      <c r="I720" s="567" t="s">
        <v>2357</v>
      </c>
    </row>
    <row r="721" spans="2:9" x14ac:dyDescent="0.3">
      <c r="B721" s="567" t="s">
        <v>64</v>
      </c>
      <c r="C721" s="567" t="s">
        <v>2355</v>
      </c>
      <c r="D721" s="567" t="s">
        <v>2235</v>
      </c>
      <c r="E721" s="567" t="s">
        <v>1898</v>
      </c>
      <c r="F721" s="563">
        <v>463641678.00999999</v>
      </c>
      <c r="G721" s="563" t="s">
        <v>2356</v>
      </c>
      <c r="H721" s="567" t="s">
        <v>1955</v>
      </c>
      <c r="I721" s="567" t="s">
        <v>2357</v>
      </c>
    </row>
    <row r="722" spans="2:9" x14ac:dyDescent="0.3">
      <c r="B722" s="567" t="s">
        <v>64</v>
      </c>
      <c r="C722" s="567" t="s">
        <v>2355</v>
      </c>
      <c r="D722" s="567" t="s">
        <v>2235</v>
      </c>
      <c r="E722" s="567" t="s">
        <v>1900</v>
      </c>
      <c r="F722" s="563">
        <v>18860249.990000002</v>
      </c>
      <c r="G722" s="563" t="s">
        <v>2356</v>
      </c>
      <c r="H722" s="567" t="s">
        <v>1955</v>
      </c>
      <c r="I722" s="567" t="s">
        <v>2357</v>
      </c>
    </row>
    <row r="723" spans="2:9" x14ac:dyDescent="0.3">
      <c r="B723" s="567" t="s">
        <v>64</v>
      </c>
      <c r="C723" s="567" t="s">
        <v>2355</v>
      </c>
      <c r="D723" s="567" t="s">
        <v>2235</v>
      </c>
      <c r="E723" s="567" t="s">
        <v>1912</v>
      </c>
      <c r="F723" s="563">
        <v>8261658</v>
      </c>
      <c r="G723" s="563" t="s">
        <v>2356</v>
      </c>
      <c r="H723" s="567" t="s">
        <v>1955</v>
      </c>
      <c r="I723" s="567" t="s">
        <v>2357</v>
      </c>
    </row>
    <row r="724" spans="2:9" x14ac:dyDescent="0.3">
      <c r="B724" s="567" t="s">
        <v>64</v>
      </c>
      <c r="C724" s="567" t="s">
        <v>2355</v>
      </c>
      <c r="D724" s="567" t="s">
        <v>2235</v>
      </c>
      <c r="E724" s="575" t="s">
        <v>1919</v>
      </c>
      <c r="F724" s="563">
        <v>10711323</v>
      </c>
      <c r="G724" s="563" t="s">
        <v>2356</v>
      </c>
      <c r="H724" s="567" t="s">
        <v>1955</v>
      </c>
      <c r="I724" s="567" t="s">
        <v>2357</v>
      </c>
    </row>
    <row r="725" spans="2:9" x14ac:dyDescent="0.3">
      <c r="B725" s="567" t="s">
        <v>64</v>
      </c>
      <c r="C725" s="567" t="s">
        <v>2355</v>
      </c>
      <c r="D725" s="567" t="s">
        <v>2235</v>
      </c>
      <c r="E725" s="567" t="s">
        <v>1917</v>
      </c>
      <c r="F725" s="563">
        <v>10345035</v>
      </c>
      <c r="G725" s="563" t="s">
        <v>2356</v>
      </c>
      <c r="H725" s="567" t="s">
        <v>1955</v>
      </c>
      <c r="I725" s="567" t="s">
        <v>2357</v>
      </c>
    </row>
    <row r="726" spans="2:9" x14ac:dyDescent="0.3">
      <c r="B726" s="567" t="s">
        <v>64</v>
      </c>
      <c r="C726" s="567" t="s">
        <v>2355</v>
      </c>
      <c r="D726" s="567" t="s">
        <v>2235</v>
      </c>
      <c r="E726" s="567" t="s">
        <v>1918</v>
      </c>
      <c r="F726" s="563">
        <v>206535905</v>
      </c>
      <c r="G726" s="563" t="s">
        <v>2356</v>
      </c>
      <c r="H726" s="567" t="s">
        <v>1955</v>
      </c>
      <c r="I726" s="567" t="s">
        <v>2357</v>
      </c>
    </row>
    <row r="727" spans="2:9" x14ac:dyDescent="0.3">
      <c r="B727" s="567" t="s">
        <v>64</v>
      </c>
      <c r="C727" s="567" t="s">
        <v>2355</v>
      </c>
      <c r="D727" s="567" t="s">
        <v>2235</v>
      </c>
      <c r="E727" s="567" t="s">
        <v>1909</v>
      </c>
      <c r="F727" s="563">
        <v>300056246</v>
      </c>
      <c r="G727" s="563" t="s">
        <v>2356</v>
      </c>
      <c r="H727" s="567" t="s">
        <v>1957</v>
      </c>
      <c r="I727" s="567" t="s">
        <v>2357</v>
      </c>
    </row>
    <row r="728" spans="2:9" x14ac:dyDescent="0.3">
      <c r="B728" s="567" t="s">
        <v>64</v>
      </c>
      <c r="C728" s="567" t="s">
        <v>2355</v>
      </c>
      <c r="D728" s="567" t="s">
        <v>2235</v>
      </c>
      <c r="E728" s="567" t="s">
        <v>1929</v>
      </c>
      <c r="F728" s="563">
        <v>334199119</v>
      </c>
      <c r="G728" s="563" t="s">
        <v>2356</v>
      </c>
      <c r="H728" s="567" t="s">
        <v>1957</v>
      </c>
      <c r="I728" s="567" t="s">
        <v>2357</v>
      </c>
    </row>
    <row r="729" spans="2:9" x14ac:dyDescent="0.3">
      <c r="B729" s="567" t="s">
        <v>64</v>
      </c>
      <c r="C729" s="567" t="s">
        <v>2355</v>
      </c>
      <c r="D729" s="567" t="s">
        <v>2235</v>
      </c>
      <c r="E729" s="567" t="s">
        <v>1935</v>
      </c>
      <c r="F729" s="563">
        <v>726444991</v>
      </c>
      <c r="G729" s="563" t="s">
        <v>2356</v>
      </c>
      <c r="H729" s="567" t="s">
        <v>1957</v>
      </c>
      <c r="I729" s="567" t="s">
        <v>2357</v>
      </c>
    </row>
    <row r="730" spans="2:9" x14ac:dyDescent="0.3">
      <c r="B730" s="567" t="s">
        <v>64</v>
      </c>
      <c r="C730" s="567" t="s">
        <v>2355</v>
      </c>
      <c r="D730" s="567" t="s">
        <v>2235</v>
      </c>
      <c r="E730" s="567" t="s">
        <v>1923</v>
      </c>
      <c r="F730" s="563">
        <v>315427417</v>
      </c>
      <c r="G730" s="563" t="s">
        <v>2356</v>
      </c>
      <c r="H730" s="567" t="s">
        <v>1957</v>
      </c>
      <c r="I730" s="567" t="s">
        <v>2357</v>
      </c>
    </row>
    <row r="731" spans="2:9" x14ac:dyDescent="0.3">
      <c r="B731" s="567" t="s">
        <v>66</v>
      </c>
      <c r="C731" s="567" t="s">
        <v>2355</v>
      </c>
      <c r="D731" s="567" t="s">
        <v>2235</v>
      </c>
      <c r="E731" s="575" t="s">
        <v>1898</v>
      </c>
      <c r="F731" s="563">
        <v>18186350</v>
      </c>
      <c r="G731" s="563" t="s">
        <v>2356</v>
      </c>
      <c r="H731" s="567" t="s">
        <v>1955</v>
      </c>
      <c r="I731" s="567" t="s">
        <v>2357</v>
      </c>
    </row>
    <row r="732" spans="2:9" x14ac:dyDescent="0.3">
      <c r="B732" s="567" t="s">
        <v>66</v>
      </c>
      <c r="C732" s="567" t="s">
        <v>2355</v>
      </c>
      <c r="D732" s="567" t="s">
        <v>2235</v>
      </c>
      <c r="E732" s="567" t="s">
        <v>1900</v>
      </c>
      <c r="F732" s="563">
        <v>1872000</v>
      </c>
      <c r="G732" s="563" t="s">
        <v>2356</v>
      </c>
      <c r="H732" s="567" t="s">
        <v>1955</v>
      </c>
      <c r="I732" s="567" t="s">
        <v>2357</v>
      </c>
    </row>
    <row r="733" spans="2:9" x14ac:dyDescent="0.3">
      <c r="B733" s="567" t="s">
        <v>66</v>
      </c>
      <c r="C733" s="567" t="s">
        <v>2355</v>
      </c>
      <c r="D733" s="567" t="s">
        <v>2235</v>
      </c>
      <c r="E733" s="567" t="s">
        <v>1917</v>
      </c>
      <c r="F733" s="563">
        <v>447000</v>
      </c>
      <c r="G733" s="563" t="s">
        <v>2356</v>
      </c>
      <c r="H733" s="567" t="s">
        <v>1955</v>
      </c>
      <c r="I733" s="567" t="s">
        <v>2357</v>
      </c>
    </row>
    <row r="734" spans="2:9" x14ac:dyDescent="0.3">
      <c r="B734" s="567" t="s">
        <v>66</v>
      </c>
      <c r="C734" s="567" t="s">
        <v>2355</v>
      </c>
      <c r="D734" s="567" t="s">
        <v>2235</v>
      </c>
      <c r="E734" s="567" t="s">
        <v>1909</v>
      </c>
      <c r="F734" s="563">
        <v>183704243</v>
      </c>
      <c r="G734" s="563" t="s">
        <v>2356</v>
      </c>
      <c r="H734" s="567" t="s">
        <v>1957</v>
      </c>
      <c r="I734" s="567" t="s">
        <v>2357</v>
      </c>
    </row>
    <row r="735" spans="2:9" x14ac:dyDescent="0.3">
      <c r="B735" s="567" t="s">
        <v>66</v>
      </c>
      <c r="C735" s="567" t="s">
        <v>2355</v>
      </c>
      <c r="D735" s="567" t="s">
        <v>2235</v>
      </c>
      <c r="E735" s="567" t="s">
        <v>1929</v>
      </c>
      <c r="F735" s="563">
        <v>130710696</v>
      </c>
      <c r="G735" s="563" t="s">
        <v>2356</v>
      </c>
      <c r="H735" s="567" t="s">
        <v>1957</v>
      </c>
      <c r="I735" s="567" t="s">
        <v>2357</v>
      </c>
    </row>
    <row r="736" spans="2:9" x14ac:dyDescent="0.3">
      <c r="B736" s="567" t="s">
        <v>66</v>
      </c>
      <c r="C736" s="567" t="s">
        <v>2355</v>
      </c>
      <c r="D736" s="567" t="s">
        <v>2235</v>
      </c>
      <c r="E736" s="567" t="s">
        <v>1935</v>
      </c>
      <c r="F736" s="563">
        <v>623560657</v>
      </c>
      <c r="G736" s="563" t="s">
        <v>2356</v>
      </c>
      <c r="H736" s="567" t="s">
        <v>1957</v>
      </c>
      <c r="I736" s="567" t="s">
        <v>2357</v>
      </c>
    </row>
    <row r="737" spans="2:9" x14ac:dyDescent="0.3">
      <c r="B737" s="567" t="s">
        <v>66</v>
      </c>
      <c r="C737" s="567" t="s">
        <v>2355</v>
      </c>
      <c r="D737" s="567" t="s">
        <v>2235</v>
      </c>
      <c r="E737" s="567" t="s">
        <v>1923</v>
      </c>
      <c r="F737" s="563">
        <v>137249009</v>
      </c>
      <c r="G737" s="563" t="s">
        <v>2356</v>
      </c>
      <c r="H737" s="567" t="s">
        <v>1957</v>
      </c>
      <c r="I737" s="567" t="s">
        <v>2357</v>
      </c>
    </row>
    <row r="738" spans="2:9" x14ac:dyDescent="0.3">
      <c r="B738" s="567" t="s">
        <v>69</v>
      </c>
      <c r="C738" s="567" t="s">
        <v>2355</v>
      </c>
      <c r="D738" s="567" t="s">
        <v>2235</v>
      </c>
      <c r="E738" s="567" t="s">
        <v>1898</v>
      </c>
      <c r="F738" s="563">
        <v>65107204</v>
      </c>
      <c r="G738" s="563" t="s">
        <v>2356</v>
      </c>
      <c r="H738" s="567" t="s">
        <v>1955</v>
      </c>
      <c r="I738" s="567" t="s">
        <v>2357</v>
      </c>
    </row>
    <row r="739" spans="2:9" x14ac:dyDescent="0.3">
      <c r="B739" s="567" t="s">
        <v>69</v>
      </c>
      <c r="C739" s="567" t="s">
        <v>2355</v>
      </c>
      <c r="D739" s="567" t="s">
        <v>2235</v>
      </c>
      <c r="E739" s="575" t="s">
        <v>1900</v>
      </c>
      <c r="F739" s="563">
        <v>600000</v>
      </c>
      <c r="G739" s="563" t="s">
        <v>2356</v>
      </c>
      <c r="H739" s="567" t="s">
        <v>1955</v>
      </c>
      <c r="I739" s="567" t="s">
        <v>2357</v>
      </c>
    </row>
    <row r="740" spans="2:9" x14ac:dyDescent="0.3">
      <c r="B740" s="567" t="s">
        <v>69</v>
      </c>
      <c r="C740" s="567" t="s">
        <v>2355</v>
      </c>
      <c r="D740" s="567" t="s">
        <v>2235</v>
      </c>
      <c r="E740" s="567" t="s">
        <v>1917</v>
      </c>
      <c r="F740" s="563">
        <v>1862000</v>
      </c>
      <c r="G740" s="563" t="s">
        <v>2356</v>
      </c>
      <c r="H740" s="567" t="s">
        <v>1955</v>
      </c>
      <c r="I740" s="567" t="s">
        <v>2357</v>
      </c>
    </row>
    <row r="741" spans="2:9" x14ac:dyDescent="0.3">
      <c r="B741" s="567" t="s">
        <v>69</v>
      </c>
      <c r="C741" s="567" t="s">
        <v>2355</v>
      </c>
      <c r="D741" s="567" t="s">
        <v>2235</v>
      </c>
      <c r="E741" s="567" t="s">
        <v>1918</v>
      </c>
      <c r="F741" s="563">
        <v>129505730</v>
      </c>
      <c r="G741" s="563" t="s">
        <v>2356</v>
      </c>
      <c r="H741" s="567" t="s">
        <v>1955</v>
      </c>
      <c r="I741" s="567" t="s">
        <v>2357</v>
      </c>
    </row>
    <row r="742" spans="2:9" x14ac:dyDescent="0.3">
      <c r="B742" s="567" t="s">
        <v>69</v>
      </c>
      <c r="C742" s="567" t="s">
        <v>2355</v>
      </c>
      <c r="D742" s="567" t="s">
        <v>2235</v>
      </c>
      <c r="E742" s="567" t="s">
        <v>1909</v>
      </c>
      <c r="F742" s="563">
        <v>508929110</v>
      </c>
      <c r="G742" s="563" t="s">
        <v>2356</v>
      </c>
      <c r="H742" s="567" t="s">
        <v>1957</v>
      </c>
      <c r="I742" s="567" t="s">
        <v>2357</v>
      </c>
    </row>
    <row r="743" spans="2:9" x14ac:dyDescent="0.3">
      <c r="B743" s="567" t="s">
        <v>69</v>
      </c>
      <c r="C743" s="567" t="s">
        <v>2355</v>
      </c>
      <c r="D743" s="567" t="s">
        <v>2235</v>
      </c>
      <c r="E743" s="567" t="s">
        <v>1929</v>
      </c>
      <c r="F743" s="563">
        <v>375171118</v>
      </c>
      <c r="G743" s="563" t="s">
        <v>2356</v>
      </c>
      <c r="H743" s="567" t="s">
        <v>1957</v>
      </c>
      <c r="I743" s="567" t="s">
        <v>2357</v>
      </c>
    </row>
    <row r="744" spans="2:9" x14ac:dyDescent="0.3">
      <c r="B744" s="567" t="s">
        <v>69</v>
      </c>
      <c r="C744" s="567" t="s">
        <v>2355</v>
      </c>
      <c r="D744" s="567" t="s">
        <v>2235</v>
      </c>
      <c r="E744" s="567" t="s">
        <v>1935</v>
      </c>
      <c r="F744" s="563">
        <v>815820819</v>
      </c>
      <c r="G744" s="563" t="s">
        <v>2356</v>
      </c>
      <c r="H744" s="567" t="s">
        <v>1957</v>
      </c>
      <c r="I744" s="567" t="s">
        <v>2357</v>
      </c>
    </row>
    <row r="745" spans="2:9" x14ac:dyDescent="0.3">
      <c r="B745" s="567" t="s">
        <v>69</v>
      </c>
      <c r="C745" s="567" t="s">
        <v>2355</v>
      </c>
      <c r="D745" s="567" t="s">
        <v>2235</v>
      </c>
      <c r="E745" s="567" t="s">
        <v>1923</v>
      </c>
      <c r="F745" s="563">
        <v>555927723</v>
      </c>
      <c r="G745" s="563" t="s">
        <v>2356</v>
      </c>
      <c r="H745" s="567" t="s">
        <v>1957</v>
      </c>
      <c r="I745" s="567" t="s">
        <v>2357</v>
      </c>
    </row>
    <row r="746" spans="2:9" x14ac:dyDescent="0.3">
      <c r="B746" s="567" t="s">
        <v>72</v>
      </c>
      <c r="C746" s="567" t="s">
        <v>2355</v>
      </c>
      <c r="D746" s="567" t="s">
        <v>2235</v>
      </c>
      <c r="E746" s="567" t="s">
        <v>1931</v>
      </c>
      <c r="F746" s="563">
        <v>14979338</v>
      </c>
      <c r="G746" s="563" t="s">
        <v>2356</v>
      </c>
      <c r="H746" s="567" t="s">
        <v>1955</v>
      </c>
      <c r="I746" s="567" t="s">
        <v>2357</v>
      </c>
    </row>
    <row r="747" spans="2:9" x14ac:dyDescent="0.3">
      <c r="B747" s="567" t="s">
        <v>72</v>
      </c>
      <c r="C747" s="567" t="s">
        <v>2355</v>
      </c>
      <c r="D747" s="567" t="s">
        <v>2235</v>
      </c>
      <c r="E747" s="575" t="s">
        <v>1898</v>
      </c>
      <c r="F747" s="563">
        <v>7002795</v>
      </c>
      <c r="G747" s="563" t="s">
        <v>2356</v>
      </c>
      <c r="H747" s="567" t="s">
        <v>1955</v>
      </c>
      <c r="I747" s="567" t="s">
        <v>2357</v>
      </c>
    </row>
    <row r="748" spans="2:9" x14ac:dyDescent="0.3">
      <c r="B748" s="567" t="s">
        <v>72</v>
      </c>
      <c r="C748" s="567" t="s">
        <v>2355</v>
      </c>
      <c r="D748" s="567" t="s">
        <v>2235</v>
      </c>
      <c r="E748" s="567" t="s">
        <v>1917</v>
      </c>
      <c r="F748" s="563">
        <v>60000</v>
      </c>
      <c r="G748" s="563" t="s">
        <v>2356</v>
      </c>
      <c r="H748" s="567" t="s">
        <v>1955</v>
      </c>
      <c r="I748" s="567" t="s">
        <v>2357</v>
      </c>
    </row>
    <row r="749" spans="2:9" x14ac:dyDescent="0.3">
      <c r="B749" s="567" t="s">
        <v>72</v>
      </c>
      <c r="C749" s="567" t="s">
        <v>2355</v>
      </c>
      <c r="D749" s="567" t="s">
        <v>2235</v>
      </c>
      <c r="E749" s="567" t="s">
        <v>1925</v>
      </c>
      <c r="F749" s="563">
        <v>180000</v>
      </c>
      <c r="G749" s="563" t="s">
        <v>2356</v>
      </c>
      <c r="H749" s="567" t="s">
        <v>1955</v>
      </c>
      <c r="I749" s="567" t="s">
        <v>2357</v>
      </c>
    </row>
    <row r="750" spans="2:9" x14ac:dyDescent="0.3">
      <c r="B750" s="567" t="s">
        <v>72</v>
      </c>
      <c r="C750" s="567" t="s">
        <v>2355</v>
      </c>
      <c r="D750" s="567" t="s">
        <v>2235</v>
      </c>
      <c r="E750" s="567" t="s">
        <v>1909</v>
      </c>
      <c r="F750" s="563">
        <v>223943966</v>
      </c>
      <c r="G750" s="563" t="s">
        <v>2356</v>
      </c>
      <c r="H750" s="567" t="s">
        <v>1957</v>
      </c>
      <c r="I750" s="567" t="s">
        <v>2357</v>
      </c>
    </row>
    <row r="751" spans="2:9" x14ac:dyDescent="0.3">
      <c r="B751" s="567" t="s">
        <v>72</v>
      </c>
      <c r="C751" s="567" t="s">
        <v>2355</v>
      </c>
      <c r="D751" s="567" t="s">
        <v>2235</v>
      </c>
      <c r="E751" s="567" t="s">
        <v>1929</v>
      </c>
      <c r="F751" s="563">
        <v>28995939</v>
      </c>
      <c r="G751" s="563" t="s">
        <v>2356</v>
      </c>
      <c r="H751" s="567" t="s">
        <v>1957</v>
      </c>
      <c r="I751" s="567" t="s">
        <v>2357</v>
      </c>
    </row>
    <row r="752" spans="2:9" x14ac:dyDescent="0.3">
      <c r="B752" s="567" t="s">
        <v>72</v>
      </c>
      <c r="C752" s="567" t="s">
        <v>2355</v>
      </c>
      <c r="D752" s="567" t="s">
        <v>2235</v>
      </c>
      <c r="E752" s="567" t="s">
        <v>1935</v>
      </c>
      <c r="F752" s="563">
        <v>553363749</v>
      </c>
      <c r="G752" s="563" t="s">
        <v>2356</v>
      </c>
      <c r="H752" s="567" t="s">
        <v>1957</v>
      </c>
      <c r="I752" s="567" t="s">
        <v>2357</v>
      </c>
    </row>
    <row r="753" spans="2:9" x14ac:dyDescent="0.3">
      <c r="B753" s="567" t="s">
        <v>72</v>
      </c>
      <c r="C753" s="567" t="s">
        <v>2355</v>
      </c>
      <c r="D753" s="567" t="s">
        <v>2235</v>
      </c>
      <c r="E753" s="575" t="s">
        <v>1923</v>
      </c>
      <c r="F753" s="563">
        <v>41128453</v>
      </c>
      <c r="G753" s="563" t="s">
        <v>2356</v>
      </c>
      <c r="H753" s="567" t="s">
        <v>1957</v>
      </c>
      <c r="I753" s="567" t="s">
        <v>2357</v>
      </c>
    </row>
    <row r="754" spans="2:9" x14ac:dyDescent="0.3">
      <c r="B754" s="567" t="s">
        <v>73</v>
      </c>
      <c r="C754" s="567" t="s">
        <v>2355</v>
      </c>
      <c r="D754" s="567" t="s">
        <v>2235</v>
      </c>
      <c r="E754" s="567" t="s">
        <v>1898</v>
      </c>
      <c r="F754" s="563">
        <v>15075048.009</v>
      </c>
      <c r="G754" s="563" t="s">
        <v>2356</v>
      </c>
      <c r="H754" s="567" t="s">
        <v>1955</v>
      </c>
      <c r="I754" s="567" t="s">
        <v>2357</v>
      </c>
    </row>
    <row r="755" spans="2:9" x14ac:dyDescent="0.3">
      <c r="B755" s="567" t="s">
        <v>73</v>
      </c>
      <c r="C755" s="567" t="s">
        <v>2355</v>
      </c>
      <c r="D755" s="567" t="s">
        <v>2235</v>
      </c>
      <c r="E755" s="567" t="s">
        <v>1917</v>
      </c>
      <c r="F755" s="563">
        <v>1972999.99</v>
      </c>
      <c r="G755" s="563" t="s">
        <v>2356</v>
      </c>
      <c r="H755" s="567" t="s">
        <v>1955</v>
      </c>
      <c r="I755" s="567" t="s">
        <v>2357</v>
      </c>
    </row>
    <row r="756" spans="2:9" x14ac:dyDescent="0.3">
      <c r="B756" s="567" t="s">
        <v>73</v>
      </c>
      <c r="C756" s="567" t="s">
        <v>2355</v>
      </c>
      <c r="D756" s="567" t="s">
        <v>2235</v>
      </c>
      <c r="E756" s="567" t="s">
        <v>1909</v>
      </c>
      <c r="F756" s="563">
        <v>177017603</v>
      </c>
      <c r="G756" s="563" t="s">
        <v>2356</v>
      </c>
      <c r="H756" s="567" t="s">
        <v>1957</v>
      </c>
      <c r="I756" s="567" t="s">
        <v>2357</v>
      </c>
    </row>
    <row r="757" spans="2:9" x14ac:dyDescent="0.3">
      <c r="B757" s="567" t="s">
        <v>73</v>
      </c>
      <c r="C757" s="567" t="s">
        <v>2355</v>
      </c>
      <c r="D757" s="567" t="s">
        <v>2235</v>
      </c>
      <c r="E757" s="567" t="s">
        <v>1929</v>
      </c>
      <c r="F757" s="563">
        <v>95085579</v>
      </c>
      <c r="G757" s="563" t="s">
        <v>2356</v>
      </c>
      <c r="H757" s="567" t="s">
        <v>1957</v>
      </c>
      <c r="I757" s="567" t="s">
        <v>2357</v>
      </c>
    </row>
    <row r="758" spans="2:9" x14ac:dyDescent="0.3">
      <c r="B758" s="567" t="s">
        <v>73</v>
      </c>
      <c r="C758" s="567" t="s">
        <v>2355</v>
      </c>
      <c r="D758" s="567" t="s">
        <v>2235</v>
      </c>
      <c r="E758" s="567" t="s">
        <v>1935</v>
      </c>
      <c r="F758" s="563">
        <v>657391122</v>
      </c>
      <c r="G758" s="563" t="s">
        <v>2356</v>
      </c>
      <c r="H758" s="567" t="s">
        <v>1957</v>
      </c>
      <c r="I758" s="567" t="s">
        <v>2357</v>
      </c>
    </row>
    <row r="759" spans="2:9" x14ac:dyDescent="0.3">
      <c r="B759" s="567" t="s">
        <v>73</v>
      </c>
      <c r="C759" s="567" t="s">
        <v>2355</v>
      </c>
      <c r="D759" s="567" t="s">
        <v>2235</v>
      </c>
      <c r="E759" s="567" t="s">
        <v>1923</v>
      </c>
      <c r="F759" s="563">
        <v>170184388</v>
      </c>
      <c r="G759" s="563" t="s">
        <v>2356</v>
      </c>
      <c r="H759" s="567" t="s">
        <v>1957</v>
      </c>
      <c r="I759" s="567" t="s">
        <v>2357</v>
      </c>
    </row>
    <row r="760" spans="2:9" x14ac:dyDescent="0.3">
      <c r="B760" s="567" t="s">
        <v>74</v>
      </c>
      <c r="C760" s="567" t="s">
        <v>2355</v>
      </c>
      <c r="D760" s="567" t="s">
        <v>2235</v>
      </c>
      <c r="E760" s="567" t="s">
        <v>1898</v>
      </c>
      <c r="F760" s="563">
        <v>341155755.95999998</v>
      </c>
      <c r="G760" s="563" t="s">
        <v>2356</v>
      </c>
      <c r="H760" s="567" t="s">
        <v>1955</v>
      </c>
      <c r="I760" s="567" t="s">
        <v>2357</v>
      </c>
    </row>
    <row r="761" spans="2:9" x14ac:dyDescent="0.3">
      <c r="B761" s="567" t="s">
        <v>74</v>
      </c>
      <c r="C761" s="567" t="s">
        <v>2355</v>
      </c>
      <c r="D761" s="567" t="s">
        <v>2235</v>
      </c>
      <c r="E761" s="567" t="s">
        <v>1900</v>
      </c>
      <c r="F761" s="563">
        <v>95045252</v>
      </c>
      <c r="G761" s="563" t="s">
        <v>2356</v>
      </c>
      <c r="H761" s="567" t="s">
        <v>1955</v>
      </c>
      <c r="I761" s="567" t="s">
        <v>2357</v>
      </c>
    </row>
    <row r="762" spans="2:9" x14ac:dyDescent="0.3">
      <c r="B762" s="567" t="s">
        <v>74</v>
      </c>
      <c r="C762" s="567" t="s">
        <v>2355</v>
      </c>
      <c r="D762" s="567" t="s">
        <v>2235</v>
      </c>
      <c r="E762" s="575" t="s">
        <v>1912</v>
      </c>
      <c r="F762" s="563">
        <v>22925013.920000002</v>
      </c>
      <c r="G762" s="563" t="s">
        <v>2356</v>
      </c>
      <c r="H762" s="567" t="s">
        <v>1955</v>
      </c>
      <c r="I762" s="567" t="s">
        <v>2357</v>
      </c>
    </row>
    <row r="763" spans="2:9" x14ac:dyDescent="0.3">
      <c r="B763" s="567" t="s">
        <v>74</v>
      </c>
      <c r="C763" s="567" t="s">
        <v>2355</v>
      </c>
      <c r="D763" s="567" t="s">
        <v>2235</v>
      </c>
      <c r="E763" s="567" t="s">
        <v>1919</v>
      </c>
      <c r="F763" s="563">
        <v>21357151.960000001</v>
      </c>
      <c r="G763" s="563" t="s">
        <v>2356</v>
      </c>
      <c r="H763" s="567" t="s">
        <v>1955</v>
      </c>
      <c r="I763" s="567" t="s">
        <v>2357</v>
      </c>
    </row>
    <row r="764" spans="2:9" x14ac:dyDescent="0.3">
      <c r="B764" s="567" t="s">
        <v>74</v>
      </c>
      <c r="C764" s="567" t="s">
        <v>2355</v>
      </c>
      <c r="D764" s="567" t="s">
        <v>2235</v>
      </c>
      <c r="E764" s="567" t="s">
        <v>1917</v>
      </c>
      <c r="F764" s="563">
        <v>10272054.02</v>
      </c>
      <c r="G764" s="563" t="s">
        <v>2356</v>
      </c>
      <c r="H764" s="567" t="s">
        <v>1955</v>
      </c>
      <c r="I764" s="567" t="s">
        <v>2357</v>
      </c>
    </row>
    <row r="765" spans="2:9" x14ac:dyDescent="0.3">
      <c r="B765" s="567" t="s">
        <v>74</v>
      </c>
      <c r="C765" s="567" t="s">
        <v>2355</v>
      </c>
      <c r="D765" s="567" t="s">
        <v>2235</v>
      </c>
      <c r="E765" s="567" t="s">
        <v>1909</v>
      </c>
      <c r="F765" s="563">
        <v>286026574</v>
      </c>
      <c r="G765" s="563" t="s">
        <v>2356</v>
      </c>
      <c r="H765" s="567" t="s">
        <v>1957</v>
      </c>
      <c r="I765" s="567" t="s">
        <v>2357</v>
      </c>
    </row>
    <row r="766" spans="2:9" x14ac:dyDescent="0.3">
      <c r="B766" s="567" t="s">
        <v>74</v>
      </c>
      <c r="C766" s="567" t="s">
        <v>2355</v>
      </c>
      <c r="D766" s="567" t="s">
        <v>2235</v>
      </c>
      <c r="E766" s="567" t="s">
        <v>1929</v>
      </c>
      <c r="F766" s="563">
        <v>623881158</v>
      </c>
      <c r="G766" s="563" t="s">
        <v>2356</v>
      </c>
      <c r="H766" s="567" t="s">
        <v>1957</v>
      </c>
      <c r="I766" s="567" t="s">
        <v>2357</v>
      </c>
    </row>
    <row r="767" spans="2:9" x14ac:dyDescent="0.3">
      <c r="B767" s="567" t="s">
        <v>74</v>
      </c>
      <c r="C767" s="567" t="s">
        <v>2355</v>
      </c>
      <c r="D767" s="567" t="s">
        <v>2235</v>
      </c>
      <c r="E767" s="567" t="s">
        <v>1935</v>
      </c>
      <c r="F767" s="563">
        <v>706194371</v>
      </c>
      <c r="G767" s="563" t="s">
        <v>2356</v>
      </c>
      <c r="H767" s="567" t="s">
        <v>1957</v>
      </c>
      <c r="I767" s="567" t="s">
        <v>2357</v>
      </c>
    </row>
    <row r="768" spans="2:9" x14ac:dyDescent="0.3">
      <c r="B768" s="567" t="s">
        <v>74</v>
      </c>
      <c r="C768" s="567" t="s">
        <v>2355</v>
      </c>
      <c r="D768" s="567" t="s">
        <v>2235</v>
      </c>
      <c r="E768" s="567" t="s">
        <v>1923</v>
      </c>
      <c r="F768" s="563">
        <v>715100189</v>
      </c>
      <c r="G768" s="563" t="s">
        <v>2356</v>
      </c>
      <c r="H768" s="567" t="s">
        <v>1957</v>
      </c>
      <c r="I768" s="567" t="s">
        <v>2357</v>
      </c>
    </row>
    <row r="769" spans="2:9" x14ac:dyDescent="0.3">
      <c r="B769" s="567" t="s">
        <v>77</v>
      </c>
      <c r="C769" s="567" t="s">
        <v>2355</v>
      </c>
      <c r="D769" s="567" t="s">
        <v>2235</v>
      </c>
      <c r="E769" s="567" t="s">
        <v>1898</v>
      </c>
      <c r="F769" s="563">
        <v>46946528</v>
      </c>
      <c r="G769" s="563" t="s">
        <v>2356</v>
      </c>
      <c r="H769" s="567" t="s">
        <v>1955</v>
      </c>
      <c r="I769" s="567" t="s">
        <v>2357</v>
      </c>
    </row>
    <row r="770" spans="2:9" x14ac:dyDescent="0.3">
      <c r="B770" s="567" t="s">
        <v>77</v>
      </c>
      <c r="C770" s="567" t="s">
        <v>2355</v>
      </c>
      <c r="D770" s="567" t="s">
        <v>2235</v>
      </c>
      <c r="E770" s="575" t="s">
        <v>1900</v>
      </c>
      <c r="F770" s="563">
        <v>1159232</v>
      </c>
      <c r="G770" s="563" t="s">
        <v>2356</v>
      </c>
      <c r="H770" s="567" t="s">
        <v>1955</v>
      </c>
      <c r="I770" s="567" t="s">
        <v>2357</v>
      </c>
    </row>
    <row r="771" spans="2:9" x14ac:dyDescent="0.3">
      <c r="B771" s="567" t="s">
        <v>77</v>
      </c>
      <c r="C771" s="567" t="s">
        <v>2355</v>
      </c>
      <c r="D771" s="567" t="s">
        <v>2235</v>
      </c>
      <c r="E771" s="567" t="s">
        <v>1919</v>
      </c>
      <c r="F771" s="563">
        <v>258656</v>
      </c>
      <c r="G771" s="563" t="s">
        <v>2356</v>
      </c>
      <c r="H771" s="567" t="s">
        <v>1955</v>
      </c>
      <c r="I771" s="567" t="s">
        <v>2357</v>
      </c>
    </row>
    <row r="772" spans="2:9" x14ac:dyDescent="0.3">
      <c r="B772" s="567" t="s">
        <v>77</v>
      </c>
      <c r="C772" s="567" t="s">
        <v>2355</v>
      </c>
      <c r="D772" s="567" t="s">
        <v>2235</v>
      </c>
      <c r="E772" s="567" t="s">
        <v>1918</v>
      </c>
      <c r="F772" s="563">
        <v>48411377</v>
      </c>
      <c r="G772" s="563" t="s">
        <v>2356</v>
      </c>
      <c r="H772" s="567" t="s">
        <v>1955</v>
      </c>
      <c r="I772" s="567" t="s">
        <v>2357</v>
      </c>
    </row>
    <row r="773" spans="2:9" x14ac:dyDescent="0.3">
      <c r="B773" s="567" t="s">
        <v>77</v>
      </c>
      <c r="C773" s="567" t="s">
        <v>2355</v>
      </c>
      <c r="D773" s="567" t="s">
        <v>2235</v>
      </c>
      <c r="E773" s="567" t="s">
        <v>1909</v>
      </c>
      <c r="F773" s="563">
        <v>153642603</v>
      </c>
      <c r="G773" s="563" t="s">
        <v>2356</v>
      </c>
      <c r="H773" s="567" t="s">
        <v>1957</v>
      </c>
      <c r="I773" s="567" t="s">
        <v>2357</v>
      </c>
    </row>
    <row r="774" spans="2:9" x14ac:dyDescent="0.3">
      <c r="B774" s="570" t="s">
        <v>77</v>
      </c>
      <c r="C774" s="567" t="s">
        <v>2355</v>
      </c>
      <c r="D774" s="567" t="s">
        <v>2235</v>
      </c>
      <c r="E774" s="571" t="s">
        <v>1935</v>
      </c>
      <c r="F774" s="565">
        <v>684709122</v>
      </c>
      <c r="G774" s="563" t="s">
        <v>2356</v>
      </c>
      <c r="H774" s="567" t="s">
        <v>1957</v>
      </c>
      <c r="I774" s="567" t="s">
        <v>2357</v>
      </c>
    </row>
    <row r="775" spans="2:9" x14ac:dyDescent="0.3">
      <c r="B775" s="570" t="s">
        <v>77</v>
      </c>
      <c r="C775" s="567" t="s">
        <v>2355</v>
      </c>
      <c r="D775" s="567" t="s">
        <v>2235</v>
      </c>
      <c r="E775" s="571" t="s">
        <v>1907</v>
      </c>
      <c r="F775" s="565">
        <v>3579434</v>
      </c>
      <c r="G775" s="563" t="s">
        <v>2356</v>
      </c>
      <c r="H775" s="567" t="s">
        <v>1957</v>
      </c>
      <c r="I775" s="567" t="s">
        <v>2357</v>
      </c>
    </row>
    <row r="776" spans="2:9" x14ac:dyDescent="0.3">
      <c r="B776" s="570" t="s">
        <v>77</v>
      </c>
      <c r="C776" s="567" t="s">
        <v>2355</v>
      </c>
      <c r="D776" s="567" t="s">
        <v>2235</v>
      </c>
      <c r="E776" s="571" t="s">
        <v>1915</v>
      </c>
      <c r="F776" s="565">
        <v>7087278</v>
      </c>
      <c r="G776" s="563" t="s">
        <v>2356</v>
      </c>
      <c r="H776" s="567" t="s">
        <v>1957</v>
      </c>
      <c r="I776" s="567" t="s">
        <v>2357</v>
      </c>
    </row>
    <row r="777" spans="2:9" x14ac:dyDescent="0.3">
      <c r="B777" s="570" t="s">
        <v>1867</v>
      </c>
      <c r="C777" s="567" t="s">
        <v>2358</v>
      </c>
      <c r="D777" s="567" t="s">
        <v>2234</v>
      </c>
      <c r="E777" s="571" t="s">
        <v>1928</v>
      </c>
      <c r="F777" s="565">
        <v>15000</v>
      </c>
      <c r="G777" s="563" t="s">
        <v>2356</v>
      </c>
      <c r="H777" s="567" t="s">
        <v>2259</v>
      </c>
      <c r="I777" s="567" t="s">
        <v>2357</v>
      </c>
    </row>
    <row r="778" spans="2:9" x14ac:dyDescent="0.3">
      <c r="B778" s="570" t="s">
        <v>1868</v>
      </c>
      <c r="C778" s="567" t="s">
        <v>2358</v>
      </c>
      <c r="D778" s="567" t="s">
        <v>2234</v>
      </c>
      <c r="E778" s="571" t="s">
        <v>1928</v>
      </c>
      <c r="F778" s="565">
        <v>15000</v>
      </c>
      <c r="G778" s="563" t="s">
        <v>2356</v>
      </c>
      <c r="H778" s="567" t="s">
        <v>2259</v>
      </c>
      <c r="I778" s="567" t="s">
        <v>2357</v>
      </c>
    </row>
    <row r="779" spans="2:9" x14ac:dyDescent="0.3">
      <c r="B779" s="570" t="s">
        <v>1819</v>
      </c>
      <c r="C779" s="567" t="s">
        <v>2358</v>
      </c>
      <c r="D779" s="567" t="s">
        <v>2234</v>
      </c>
      <c r="E779" s="571" t="s">
        <v>1928</v>
      </c>
      <c r="F779" s="565">
        <v>3000000</v>
      </c>
      <c r="G779" s="563" t="s">
        <v>2356</v>
      </c>
      <c r="H779" s="567" t="s">
        <v>2259</v>
      </c>
      <c r="I779" s="567" t="s">
        <v>2357</v>
      </c>
    </row>
    <row r="780" spans="2:9" x14ac:dyDescent="0.3">
      <c r="B780" s="570" t="s">
        <v>1882</v>
      </c>
      <c r="C780" s="567" t="s">
        <v>2358</v>
      </c>
      <c r="D780" s="567" t="s">
        <v>2234</v>
      </c>
      <c r="E780" s="571" t="s">
        <v>1934</v>
      </c>
      <c r="F780" s="565">
        <v>10000</v>
      </c>
      <c r="G780" s="563" t="s">
        <v>2356</v>
      </c>
      <c r="H780" s="567" t="s">
        <v>2259</v>
      </c>
      <c r="I780" s="567" t="s">
        <v>2357</v>
      </c>
    </row>
    <row r="781" spans="2:9" x14ac:dyDescent="0.3">
      <c r="B781" s="570" t="s">
        <v>1872</v>
      </c>
      <c r="C781" s="567" t="s">
        <v>2358</v>
      </c>
      <c r="D781" s="567" t="s">
        <v>2234</v>
      </c>
      <c r="E781" s="571" t="s">
        <v>1934</v>
      </c>
      <c r="F781" s="565">
        <v>10000</v>
      </c>
      <c r="G781" s="563" t="s">
        <v>2356</v>
      </c>
      <c r="H781" s="567" t="s">
        <v>2259</v>
      </c>
      <c r="I781" s="567" t="s">
        <v>2357</v>
      </c>
    </row>
    <row r="782" spans="2:9" x14ac:dyDescent="0.3">
      <c r="B782" s="570" t="s">
        <v>1851</v>
      </c>
      <c r="C782" s="567" t="s">
        <v>2358</v>
      </c>
      <c r="D782" s="567" t="s">
        <v>2234</v>
      </c>
      <c r="E782" s="571" t="s">
        <v>1928</v>
      </c>
      <c r="F782" s="565">
        <v>100000</v>
      </c>
      <c r="G782" s="563" t="s">
        <v>2356</v>
      </c>
      <c r="H782" s="567" t="s">
        <v>2259</v>
      </c>
      <c r="I782" s="567" t="s">
        <v>2357</v>
      </c>
    </row>
    <row r="783" spans="2:9" x14ac:dyDescent="0.3">
      <c r="B783" s="570" t="s">
        <v>1822</v>
      </c>
      <c r="C783" s="567" t="s">
        <v>2358</v>
      </c>
      <c r="D783" s="567" t="s">
        <v>2234</v>
      </c>
      <c r="E783" s="571" t="s">
        <v>1928</v>
      </c>
      <c r="F783" s="565">
        <v>3000000</v>
      </c>
      <c r="G783" s="563" t="s">
        <v>2356</v>
      </c>
      <c r="H783" s="567" t="s">
        <v>2259</v>
      </c>
      <c r="I783" s="567" t="s">
        <v>2357</v>
      </c>
    </row>
    <row r="784" spans="2:9" x14ac:dyDescent="0.3">
      <c r="B784" s="570" t="s">
        <v>1850</v>
      </c>
      <c r="C784" s="567" t="s">
        <v>2358</v>
      </c>
      <c r="D784" s="567" t="s">
        <v>2234</v>
      </c>
      <c r="E784" s="567" t="s">
        <v>1928</v>
      </c>
      <c r="F784" s="565">
        <v>100000</v>
      </c>
      <c r="G784" s="563" t="s">
        <v>2356</v>
      </c>
      <c r="H784" s="567" t="s">
        <v>2259</v>
      </c>
      <c r="I784" s="567" t="s">
        <v>2357</v>
      </c>
    </row>
    <row r="785" spans="2:9" x14ac:dyDescent="0.3">
      <c r="B785" s="570" t="s">
        <v>1844</v>
      </c>
      <c r="C785" s="567" t="s">
        <v>2358</v>
      </c>
      <c r="D785" s="567" t="s">
        <v>2234</v>
      </c>
      <c r="E785" s="567" t="s">
        <v>1928</v>
      </c>
      <c r="F785" s="565">
        <v>100000</v>
      </c>
      <c r="G785" s="563" t="s">
        <v>2356</v>
      </c>
      <c r="H785" s="567" t="s">
        <v>2259</v>
      </c>
      <c r="I785" s="567" t="s">
        <v>2357</v>
      </c>
    </row>
    <row r="786" spans="2:9" x14ac:dyDescent="0.3">
      <c r="B786" s="570" t="s">
        <v>1829</v>
      </c>
      <c r="C786" s="567" t="s">
        <v>2358</v>
      </c>
      <c r="D786" s="567" t="s">
        <v>2234</v>
      </c>
      <c r="E786" s="567" t="s">
        <v>1928</v>
      </c>
      <c r="F786" s="565">
        <v>2000000</v>
      </c>
      <c r="G786" s="563" t="s">
        <v>2356</v>
      </c>
      <c r="H786" s="567" t="s">
        <v>2259</v>
      </c>
      <c r="I786" s="567" t="s">
        <v>2357</v>
      </c>
    </row>
    <row r="787" spans="2:9" x14ac:dyDescent="0.3">
      <c r="B787" s="570" t="s">
        <v>1813</v>
      </c>
      <c r="C787" s="567" t="s">
        <v>2358</v>
      </c>
      <c r="D787" s="567" t="s">
        <v>2234</v>
      </c>
      <c r="E787" s="571" t="s">
        <v>1927</v>
      </c>
      <c r="F787" s="565">
        <v>3217963</v>
      </c>
      <c r="G787" s="563" t="s">
        <v>2356</v>
      </c>
      <c r="H787" s="567" t="s">
        <v>2259</v>
      </c>
      <c r="I787" s="567" t="s">
        <v>2357</v>
      </c>
    </row>
    <row r="788" spans="2:9" x14ac:dyDescent="0.3">
      <c r="B788" s="570" t="s">
        <v>1814</v>
      </c>
      <c r="C788" s="567" t="s">
        <v>2358</v>
      </c>
      <c r="D788" s="567" t="s">
        <v>2234</v>
      </c>
      <c r="E788" s="571" t="s">
        <v>1927</v>
      </c>
      <c r="F788" s="565">
        <v>2180000</v>
      </c>
      <c r="G788" s="563" t="s">
        <v>2356</v>
      </c>
      <c r="H788" s="567" t="s">
        <v>2259</v>
      </c>
      <c r="I788" s="567" t="s">
        <v>2357</v>
      </c>
    </row>
    <row r="789" spans="2:9" x14ac:dyDescent="0.3">
      <c r="B789" s="570" t="s">
        <v>1814</v>
      </c>
      <c r="C789" s="567" t="s">
        <v>2358</v>
      </c>
      <c r="D789" s="567" t="s">
        <v>2234</v>
      </c>
      <c r="E789" s="571" t="s">
        <v>1927</v>
      </c>
      <c r="F789" s="565">
        <v>1000000</v>
      </c>
      <c r="G789" s="563" t="s">
        <v>2356</v>
      </c>
      <c r="H789" s="567" t="s">
        <v>2259</v>
      </c>
      <c r="I789" s="567" t="s">
        <v>2357</v>
      </c>
    </row>
    <row r="790" spans="2:9" x14ac:dyDescent="0.3">
      <c r="B790" s="570" t="s">
        <v>1861</v>
      </c>
      <c r="C790" s="567" t="s">
        <v>2358</v>
      </c>
      <c r="D790" s="567" t="s">
        <v>2234</v>
      </c>
      <c r="E790" s="571" t="s">
        <v>1928</v>
      </c>
      <c r="F790" s="565">
        <v>100000</v>
      </c>
      <c r="G790" s="563" t="s">
        <v>2356</v>
      </c>
      <c r="H790" s="567" t="s">
        <v>2259</v>
      </c>
      <c r="I790" s="567" t="s">
        <v>2357</v>
      </c>
    </row>
    <row r="791" spans="2:9" x14ac:dyDescent="0.3">
      <c r="B791" s="570" t="s">
        <v>1815</v>
      </c>
      <c r="C791" s="567" t="s">
        <v>2358</v>
      </c>
      <c r="D791" s="567" t="s">
        <v>2234</v>
      </c>
      <c r="E791" s="571" t="s">
        <v>1928</v>
      </c>
      <c r="F791" s="565">
        <v>3000000</v>
      </c>
      <c r="G791" s="563" t="s">
        <v>2356</v>
      </c>
      <c r="H791" s="567" t="s">
        <v>2259</v>
      </c>
      <c r="I791" s="567" t="s">
        <v>2357</v>
      </c>
    </row>
    <row r="792" spans="2:9" x14ac:dyDescent="0.3">
      <c r="B792" s="570" t="s">
        <v>1845</v>
      </c>
      <c r="C792" s="567" t="s">
        <v>2358</v>
      </c>
      <c r="D792" s="567" t="s">
        <v>2234</v>
      </c>
      <c r="E792" s="571" t="s">
        <v>1928</v>
      </c>
      <c r="F792" s="565">
        <v>150000</v>
      </c>
      <c r="G792" s="563" t="s">
        <v>2356</v>
      </c>
      <c r="H792" s="567" t="s">
        <v>2259</v>
      </c>
      <c r="I792" s="567" t="s">
        <v>2357</v>
      </c>
    </row>
    <row r="793" spans="2:9" x14ac:dyDescent="0.3">
      <c r="B793" s="570" t="s">
        <v>1869</v>
      </c>
      <c r="C793" s="567" t="s">
        <v>2358</v>
      </c>
      <c r="D793" s="567" t="s">
        <v>2234</v>
      </c>
      <c r="E793" s="571" t="s">
        <v>1934</v>
      </c>
      <c r="F793" s="565">
        <v>10000</v>
      </c>
      <c r="G793" s="563" t="s">
        <v>2356</v>
      </c>
      <c r="H793" s="567" t="s">
        <v>2259</v>
      </c>
      <c r="I793" s="567" t="s">
        <v>2357</v>
      </c>
    </row>
    <row r="794" spans="2:9" x14ac:dyDescent="0.3">
      <c r="B794" s="570" t="s">
        <v>1821</v>
      </c>
      <c r="C794" s="567" t="s">
        <v>2358</v>
      </c>
      <c r="D794" s="567" t="s">
        <v>2234</v>
      </c>
      <c r="E794" s="571" t="s">
        <v>1928</v>
      </c>
      <c r="F794" s="565">
        <v>3000000</v>
      </c>
      <c r="G794" s="563" t="s">
        <v>2356</v>
      </c>
      <c r="H794" s="567" t="s">
        <v>2259</v>
      </c>
      <c r="I794" s="567" t="s">
        <v>2357</v>
      </c>
    </row>
    <row r="795" spans="2:9" x14ac:dyDescent="0.3">
      <c r="B795" s="570" t="s">
        <v>1833</v>
      </c>
      <c r="C795" s="567" t="s">
        <v>2358</v>
      </c>
      <c r="D795" s="567" t="s">
        <v>2234</v>
      </c>
      <c r="E795" s="571" t="s">
        <v>1928</v>
      </c>
      <c r="F795" s="565">
        <v>1000000</v>
      </c>
      <c r="G795" s="563" t="s">
        <v>2356</v>
      </c>
      <c r="H795" s="567" t="s">
        <v>2259</v>
      </c>
      <c r="I795" s="567" t="s">
        <v>2357</v>
      </c>
    </row>
    <row r="796" spans="2:9" x14ac:dyDescent="0.3">
      <c r="B796" s="570" t="s">
        <v>1871</v>
      </c>
      <c r="C796" s="567" t="s">
        <v>2358</v>
      </c>
      <c r="D796" s="567" t="s">
        <v>2234</v>
      </c>
      <c r="E796" s="571" t="s">
        <v>1934</v>
      </c>
      <c r="F796" s="565">
        <v>10000</v>
      </c>
      <c r="G796" s="563" t="s">
        <v>2356</v>
      </c>
      <c r="H796" s="567" t="s">
        <v>2259</v>
      </c>
      <c r="I796" s="567" t="s">
        <v>2357</v>
      </c>
    </row>
    <row r="797" spans="2:9" x14ac:dyDescent="0.3">
      <c r="B797" s="570" t="s">
        <v>1864</v>
      </c>
      <c r="C797" s="567" t="s">
        <v>2358</v>
      </c>
      <c r="D797" s="567" t="s">
        <v>2234</v>
      </c>
      <c r="E797" s="571" t="s">
        <v>1934</v>
      </c>
      <c r="F797" s="565">
        <v>10000</v>
      </c>
      <c r="G797" s="563" t="s">
        <v>2356</v>
      </c>
      <c r="H797" s="567" t="s">
        <v>2259</v>
      </c>
      <c r="I797" s="567" t="s">
        <v>2357</v>
      </c>
    </row>
    <row r="798" spans="2:9" x14ac:dyDescent="0.3">
      <c r="B798" s="570" t="s">
        <v>1876</v>
      </c>
      <c r="C798" s="567" t="s">
        <v>2358</v>
      </c>
      <c r="D798" s="567" t="s">
        <v>2234</v>
      </c>
      <c r="E798" s="571" t="s">
        <v>1934</v>
      </c>
      <c r="F798" s="565">
        <v>10000</v>
      </c>
      <c r="G798" s="563" t="s">
        <v>2356</v>
      </c>
      <c r="H798" s="567" t="s">
        <v>2259</v>
      </c>
      <c r="I798" s="567" t="s">
        <v>2357</v>
      </c>
    </row>
    <row r="799" spans="2:9" x14ac:dyDescent="0.3">
      <c r="B799" s="570" t="s">
        <v>1879</v>
      </c>
      <c r="C799" s="567" t="s">
        <v>2358</v>
      </c>
      <c r="D799" s="567" t="s">
        <v>2234</v>
      </c>
      <c r="E799" s="571" t="s">
        <v>1934</v>
      </c>
      <c r="F799" s="565">
        <v>10000</v>
      </c>
      <c r="G799" s="563" t="s">
        <v>2356</v>
      </c>
      <c r="H799" s="567" t="s">
        <v>2259</v>
      </c>
      <c r="I799" s="567" t="s">
        <v>2357</v>
      </c>
    </row>
    <row r="800" spans="2:9" x14ac:dyDescent="0.3">
      <c r="B800" s="570" t="s">
        <v>1864</v>
      </c>
      <c r="C800" s="567" t="s">
        <v>2358</v>
      </c>
      <c r="D800" s="567" t="s">
        <v>2234</v>
      </c>
      <c r="E800" s="571" t="s">
        <v>1928</v>
      </c>
      <c r="F800" s="565">
        <v>15000</v>
      </c>
      <c r="G800" s="563" t="s">
        <v>2356</v>
      </c>
      <c r="H800" s="567" t="s">
        <v>2259</v>
      </c>
      <c r="I800" s="567" t="s">
        <v>2357</v>
      </c>
    </row>
    <row r="801" spans="2:9" x14ac:dyDescent="0.3">
      <c r="B801" s="570" t="s">
        <v>1843</v>
      </c>
      <c r="C801" s="567" t="s">
        <v>2358</v>
      </c>
      <c r="D801" s="567" t="s">
        <v>2234</v>
      </c>
      <c r="E801" s="571" t="s">
        <v>1928</v>
      </c>
      <c r="F801" s="565">
        <v>100000</v>
      </c>
      <c r="G801" s="563" t="s">
        <v>2356</v>
      </c>
      <c r="H801" s="567" t="s">
        <v>2259</v>
      </c>
      <c r="I801" s="567" t="s">
        <v>2357</v>
      </c>
    </row>
    <row r="802" spans="2:9" x14ac:dyDescent="0.3">
      <c r="B802" s="570" t="s">
        <v>1843</v>
      </c>
      <c r="C802" s="567" t="s">
        <v>2358</v>
      </c>
      <c r="D802" s="567" t="s">
        <v>2234</v>
      </c>
      <c r="E802" s="571" t="s">
        <v>1928</v>
      </c>
      <c r="F802" s="565">
        <v>100000</v>
      </c>
      <c r="G802" s="563" t="s">
        <v>2356</v>
      </c>
      <c r="H802" s="567" t="s">
        <v>2259</v>
      </c>
      <c r="I802" s="567" t="s">
        <v>2357</v>
      </c>
    </row>
    <row r="803" spans="2:9" x14ac:dyDescent="0.3">
      <c r="B803" s="570" t="s">
        <v>1884</v>
      </c>
      <c r="C803" s="567" t="s">
        <v>2358</v>
      </c>
      <c r="D803" s="567" t="s">
        <v>2234</v>
      </c>
      <c r="E803" s="571" t="s">
        <v>1934</v>
      </c>
      <c r="F803" s="565">
        <v>10000</v>
      </c>
      <c r="G803" s="563" t="s">
        <v>2356</v>
      </c>
      <c r="H803" s="567" t="s">
        <v>2259</v>
      </c>
      <c r="I803" s="567" t="s">
        <v>2357</v>
      </c>
    </row>
    <row r="804" spans="2:9" x14ac:dyDescent="0.3">
      <c r="B804" s="570" t="s">
        <v>1832</v>
      </c>
      <c r="C804" s="567" t="s">
        <v>2358</v>
      </c>
      <c r="D804" s="567" t="s">
        <v>2234</v>
      </c>
      <c r="E804" s="571" t="s">
        <v>1928</v>
      </c>
      <c r="F804" s="565">
        <v>1000000</v>
      </c>
      <c r="G804" s="563" t="s">
        <v>2356</v>
      </c>
      <c r="H804" s="567" t="s">
        <v>2259</v>
      </c>
      <c r="I804" s="567" t="s">
        <v>2357</v>
      </c>
    </row>
    <row r="805" spans="2:9" x14ac:dyDescent="0.3">
      <c r="B805" s="570" t="s">
        <v>1844</v>
      </c>
      <c r="C805" s="567" t="s">
        <v>2358</v>
      </c>
      <c r="D805" s="567" t="s">
        <v>2234</v>
      </c>
      <c r="E805" s="571" t="s">
        <v>1928</v>
      </c>
      <c r="F805" s="565">
        <v>100000</v>
      </c>
      <c r="G805" s="563" t="s">
        <v>2356</v>
      </c>
      <c r="H805" s="567" t="s">
        <v>2259</v>
      </c>
      <c r="I805" s="567" t="s">
        <v>2357</v>
      </c>
    </row>
    <row r="806" spans="2:9" x14ac:dyDescent="0.3">
      <c r="B806" s="570" t="s">
        <v>1863</v>
      </c>
      <c r="C806" s="567" t="s">
        <v>2358</v>
      </c>
      <c r="D806" s="567" t="s">
        <v>2234</v>
      </c>
      <c r="E806" s="571" t="s">
        <v>1932</v>
      </c>
      <c r="F806" s="565">
        <v>49000</v>
      </c>
      <c r="G806" s="563" t="s">
        <v>2356</v>
      </c>
      <c r="H806" s="567" t="s">
        <v>2259</v>
      </c>
      <c r="I806" s="567" t="s">
        <v>2357</v>
      </c>
    </row>
    <row r="807" spans="2:9" x14ac:dyDescent="0.3">
      <c r="B807" s="570" t="s">
        <v>1839</v>
      </c>
      <c r="C807" s="567" t="s">
        <v>2358</v>
      </c>
      <c r="D807" s="567" t="s">
        <v>2234</v>
      </c>
      <c r="E807" s="567" t="s">
        <v>1932</v>
      </c>
      <c r="F807" s="565">
        <v>303500</v>
      </c>
      <c r="G807" s="563" t="s">
        <v>2356</v>
      </c>
      <c r="H807" s="567" t="s">
        <v>2259</v>
      </c>
      <c r="I807" s="567" t="s">
        <v>2357</v>
      </c>
    </row>
    <row r="808" spans="2:9" x14ac:dyDescent="0.3">
      <c r="B808" s="570" t="s">
        <v>1849</v>
      </c>
      <c r="C808" s="567" t="s">
        <v>2358</v>
      </c>
      <c r="D808" s="567" t="s">
        <v>2234</v>
      </c>
      <c r="E808" s="571" t="s">
        <v>1928</v>
      </c>
      <c r="F808" s="565">
        <v>100000</v>
      </c>
      <c r="G808" s="563" t="s">
        <v>2356</v>
      </c>
      <c r="H808" s="567" t="s">
        <v>2259</v>
      </c>
      <c r="I808" s="567" t="s">
        <v>2357</v>
      </c>
    </row>
    <row r="809" spans="2:9" x14ac:dyDescent="0.3">
      <c r="B809" s="570" t="s">
        <v>1849</v>
      </c>
      <c r="C809" s="567" t="s">
        <v>2358</v>
      </c>
      <c r="D809" s="567" t="s">
        <v>2234</v>
      </c>
      <c r="E809" s="571" t="s">
        <v>1928</v>
      </c>
      <c r="F809" s="565">
        <v>15000</v>
      </c>
      <c r="G809" s="563" t="s">
        <v>2356</v>
      </c>
      <c r="H809" s="567" t="s">
        <v>2259</v>
      </c>
      <c r="I809" s="567" t="s">
        <v>2357</v>
      </c>
    </row>
    <row r="810" spans="2:9" x14ac:dyDescent="0.3">
      <c r="B810" s="570" t="s">
        <v>1810</v>
      </c>
      <c r="C810" s="567" t="s">
        <v>2358</v>
      </c>
      <c r="D810" s="567" t="s">
        <v>2234</v>
      </c>
      <c r="E810" s="567" t="s">
        <v>1904</v>
      </c>
      <c r="F810" s="565">
        <v>5113000</v>
      </c>
      <c r="G810" s="563" t="s">
        <v>2356</v>
      </c>
      <c r="H810" s="567" t="s">
        <v>2259</v>
      </c>
      <c r="I810" s="567" t="s">
        <v>2357</v>
      </c>
    </row>
    <row r="811" spans="2:9" x14ac:dyDescent="0.3">
      <c r="B811" s="570" t="s">
        <v>1883</v>
      </c>
      <c r="C811" s="567" t="s">
        <v>2358</v>
      </c>
      <c r="D811" s="567" t="s">
        <v>2234</v>
      </c>
      <c r="E811" s="567" t="s">
        <v>1934</v>
      </c>
      <c r="F811" s="565">
        <v>10000</v>
      </c>
      <c r="G811" s="563" t="s">
        <v>2356</v>
      </c>
      <c r="H811" s="567" t="s">
        <v>2259</v>
      </c>
      <c r="I811" s="567" t="s">
        <v>2357</v>
      </c>
    </row>
    <row r="812" spans="2:9" x14ac:dyDescent="0.3">
      <c r="B812" s="570" t="s">
        <v>1842</v>
      </c>
      <c r="C812" s="567" t="s">
        <v>2358</v>
      </c>
      <c r="D812" s="567" t="s">
        <v>2234</v>
      </c>
      <c r="E812" s="571" t="s">
        <v>1933</v>
      </c>
      <c r="F812" s="565">
        <v>250000</v>
      </c>
      <c r="G812" s="563" t="s">
        <v>2356</v>
      </c>
      <c r="H812" s="567" t="s">
        <v>2259</v>
      </c>
      <c r="I812" s="567" t="s">
        <v>2357</v>
      </c>
    </row>
    <row r="813" spans="2:9" x14ac:dyDescent="0.3">
      <c r="B813" s="570" t="s">
        <v>1806</v>
      </c>
      <c r="C813" s="567" t="s">
        <v>2358</v>
      </c>
      <c r="D813" s="567" t="s">
        <v>2234</v>
      </c>
      <c r="E813" s="567" t="s">
        <v>1927</v>
      </c>
      <c r="F813" s="565">
        <v>12000000</v>
      </c>
      <c r="G813" s="563" t="s">
        <v>2356</v>
      </c>
      <c r="H813" s="567" t="s">
        <v>2259</v>
      </c>
      <c r="I813" s="567" t="s">
        <v>2357</v>
      </c>
    </row>
    <row r="814" spans="2:9" x14ac:dyDescent="0.3">
      <c r="B814" s="570" t="s">
        <v>1835</v>
      </c>
      <c r="C814" s="567" t="s">
        <v>2358</v>
      </c>
      <c r="D814" s="567" t="s">
        <v>2234</v>
      </c>
      <c r="E814" s="567" t="s">
        <v>1927</v>
      </c>
      <c r="F814" s="565">
        <v>694602</v>
      </c>
      <c r="G814" s="563" t="s">
        <v>2356</v>
      </c>
      <c r="H814" s="567" t="s">
        <v>2259</v>
      </c>
      <c r="I814" s="567" t="s">
        <v>2357</v>
      </c>
    </row>
    <row r="815" spans="2:9" x14ac:dyDescent="0.3">
      <c r="B815" s="570" t="s">
        <v>1809</v>
      </c>
      <c r="C815" s="567" t="s">
        <v>2358</v>
      </c>
      <c r="D815" s="567" t="s">
        <v>2234</v>
      </c>
      <c r="E815" s="567" t="s">
        <v>1928</v>
      </c>
      <c r="F815" s="565">
        <v>2000000</v>
      </c>
      <c r="G815" s="563" t="s">
        <v>2356</v>
      </c>
      <c r="H815" s="567" t="s">
        <v>2259</v>
      </c>
      <c r="I815" s="567" t="s">
        <v>2357</v>
      </c>
    </row>
    <row r="816" spans="2:9" x14ac:dyDescent="0.3">
      <c r="B816" s="570" t="s">
        <v>1809</v>
      </c>
      <c r="C816" s="567" t="s">
        <v>2358</v>
      </c>
      <c r="D816" s="567" t="s">
        <v>2234</v>
      </c>
      <c r="E816" s="567" t="s">
        <v>1904</v>
      </c>
      <c r="F816" s="565">
        <v>2640000</v>
      </c>
      <c r="G816" s="563" t="s">
        <v>2356</v>
      </c>
      <c r="H816" s="567" t="s">
        <v>2259</v>
      </c>
      <c r="I816" s="567" t="s">
        <v>2357</v>
      </c>
    </row>
    <row r="817" spans="2:9" x14ac:dyDescent="0.3">
      <c r="B817" s="570" t="s">
        <v>1809</v>
      </c>
      <c r="C817" s="567" t="s">
        <v>2358</v>
      </c>
      <c r="D817" s="567" t="s">
        <v>2234</v>
      </c>
      <c r="E817" s="567" t="s">
        <v>1904</v>
      </c>
      <c r="F817" s="565">
        <v>270000</v>
      </c>
      <c r="G817" s="563" t="s">
        <v>2356</v>
      </c>
      <c r="H817" s="567" t="s">
        <v>2259</v>
      </c>
      <c r="I817" s="567" t="s">
        <v>2357</v>
      </c>
    </row>
    <row r="818" spans="2:9" x14ac:dyDescent="0.3">
      <c r="B818" s="570" t="s">
        <v>1809</v>
      </c>
      <c r="C818" s="567" t="s">
        <v>2358</v>
      </c>
      <c r="D818" s="567" t="s">
        <v>2234</v>
      </c>
      <c r="E818" s="567" t="s">
        <v>1904</v>
      </c>
      <c r="F818" s="565">
        <v>810000</v>
      </c>
      <c r="G818" s="563" t="s">
        <v>2356</v>
      </c>
      <c r="H818" s="567" t="s">
        <v>2259</v>
      </c>
      <c r="I818" s="567" t="s">
        <v>2357</v>
      </c>
    </row>
    <row r="819" spans="2:9" x14ac:dyDescent="0.3">
      <c r="B819" s="570" t="s">
        <v>1809</v>
      </c>
      <c r="C819" s="567" t="s">
        <v>2358</v>
      </c>
      <c r="D819" s="567" t="s">
        <v>2234</v>
      </c>
      <c r="E819" s="571" t="s">
        <v>1904</v>
      </c>
      <c r="F819" s="565">
        <v>390000</v>
      </c>
      <c r="G819" s="563" t="s">
        <v>2356</v>
      </c>
      <c r="H819" s="567" t="s">
        <v>2259</v>
      </c>
      <c r="I819" s="567" t="s">
        <v>2357</v>
      </c>
    </row>
    <row r="820" spans="2:9" x14ac:dyDescent="0.3">
      <c r="B820" s="570" t="s">
        <v>1809</v>
      </c>
      <c r="C820" s="567" t="s">
        <v>2358</v>
      </c>
      <c r="D820" s="567" t="s">
        <v>2234</v>
      </c>
      <c r="E820" s="571" t="s">
        <v>1904</v>
      </c>
      <c r="F820" s="565">
        <v>1170000</v>
      </c>
      <c r="G820" s="563" t="s">
        <v>2356</v>
      </c>
      <c r="H820" s="567" t="s">
        <v>2259</v>
      </c>
      <c r="I820" s="567" t="s">
        <v>2357</v>
      </c>
    </row>
    <row r="821" spans="2:9" x14ac:dyDescent="0.3">
      <c r="B821" s="570" t="s">
        <v>1807</v>
      </c>
      <c r="C821" s="567" t="s">
        <v>2358</v>
      </c>
      <c r="D821" s="567" t="s">
        <v>2234</v>
      </c>
      <c r="E821" s="571" t="s">
        <v>1904</v>
      </c>
      <c r="F821" s="565">
        <v>9079883</v>
      </c>
      <c r="G821" s="563" t="s">
        <v>2356</v>
      </c>
      <c r="H821" s="567" t="s">
        <v>2259</v>
      </c>
      <c r="I821" s="567" t="s">
        <v>2357</v>
      </c>
    </row>
    <row r="822" spans="2:9" x14ac:dyDescent="0.3">
      <c r="B822" s="570" t="s">
        <v>1817</v>
      </c>
      <c r="C822" s="567" t="s">
        <v>2358</v>
      </c>
      <c r="D822" s="567" t="s">
        <v>2234</v>
      </c>
      <c r="E822" s="571" t="s">
        <v>1928</v>
      </c>
      <c r="F822" s="565">
        <v>3000000</v>
      </c>
      <c r="G822" s="563" t="s">
        <v>2356</v>
      </c>
      <c r="H822" s="567" t="s">
        <v>2259</v>
      </c>
      <c r="I822" s="567" t="s">
        <v>2357</v>
      </c>
    </row>
    <row r="823" spans="2:9" x14ac:dyDescent="0.3">
      <c r="B823" s="570" t="s">
        <v>1877</v>
      </c>
      <c r="C823" s="567" t="s">
        <v>2358</v>
      </c>
      <c r="D823" s="567" t="s">
        <v>2234</v>
      </c>
      <c r="E823" s="571" t="s">
        <v>1934</v>
      </c>
      <c r="F823" s="565">
        <v>10000</v>
      </c>
      <c r="G823" s="563" t="s">
        <v>2356</v>
      </c>
      <c r="H823" s="567" t="s">
        <v>2259</v>
      </c>
      <c r="I823" s="567" t="s">
        <v>2357</v>
      </c>
    </row>
    <row r="824" spans="2:9" x14ac:dyDescent="0.3">
      <c r="B824" s="570" t="s">
        <v>1828</v>
      </c>
      <c r="C824" s="567" t="s">
        <v>2358</v>
      </c>
      <c r="D824" s="567" t="s">
        <v>2234</v>
      </c>
      <c r="E824" s="571" t="s">
        <v>1928</v>
      </c>
      <c r="F824" s="565">
        <v>2000000</v>
      </c>
      <c r="G824" s="563" t="s">
        <v>2356</v>
      </c>
      <c r="H824" s="567" t="s">
        <v>2259</v>
      </c>
      <c r="I824" s="567" t="s">
        <v>2357</v>
      </c>
    </row>
    <row r="825" spans="2:9" x14ac:dyDescent="0.3">
      <c r="B825" s="570" t="s">
        <v>1866</v>
      </c>
      <c r="C825" s="567" t="s">
        <v>2358</v>
      </c>
      <c r="D825" s="567" t="s">
        <v>2234</v>
      </c>
      <c r="E825" s="571" t="s">
        <v>1934</v>
      </c>
      <c r="F825" s="565">
        <v>10000</v>
      </c>
      <c r="G825" s="563" t="s">
        <v>2356</v>
      </c>
      <c r="H825" s="567" t="s">
        <v>2259</v>
      </c>
      <c r="I825" s="567" t="s">
        <v>2357</v>
      </c>
    </row>
    <row r="826" spans="2:9" x14ac:dyDescent="0.3">
      <c r="B826" s="570" t="s">
        <v>1823</v>
      </c>
      <c r="C826" s="567" t="s">
        <v>2358</v>
      </c>
      <c r="D826" s="567" t="s">
        <v>2234</v>
      </c>
      <c r="E826" s="571" t="s">
        <v>1928</v>
      </c>
      <c r="F826" s="565">
        <v>3000000</v>
      </c>
      <c r="G826" s="563" t="s">
        <v>2356</v>
      </c>
      <c r="H826" s="567" t="s">
        <v>2259</v>
      </c>
      <c r="I826" s="567" t="s">
        <v>2357</v>
      </c>
    </row>
    <row r="827" spans="2:9" x14ac:dyDescent="0.3">
      <c r="B827" s="570" t="s">
        <v>1827</v>
      </c>
      <c r="C827" s="567" t="s">
        <v>2358</v>
      </c>
      <c r="D827" s="567" t="s">
        <v>2234</v>
      </c>
      <c r="E827" s="571" t="s">
        <v>1928</v>
      </c>
      <c r="F827" s="565">
        <v>2000000</v>
      </c>
      <c r="G827" s="563" t="s">
        <v>2356</v>
      </c>
      <c r="H827" s="567" t="s">
        <v>2259</v>
      </c>
      <c r="I827" s="567" t="s">
        <v>2357</v>
      </c>
    </row>
    <row r="828" spans="2:9" x14ac:dyDescent="0.3">
      <c r="B828" s="570" t="s">
        <v>1816</v>
      </c>
      <c r="C828" s="567" t="s">
        <v>2358</v>
      </c>
      <c r="D828" s="567" t="s">
        <v>2234</v>
      </c>
      <c r="E828" s="571" t="s">
        <v>1928</v>
      </c>
      <c r="F828" s="565">
        <v>3000000</v>
      </c>
      <c r="G828" s="563" t="s">
        <v>2356</v>
      </c>
      <c r="H828" s="567" t="s">
        <v>2259</v>
      </c>
      <c r="I828" s="567" t="s">
        <v>2357</v>
      </c>
    </row>
    <row r="829" spans="2:9" x14ac:dyDescent="0.3">
      <c r="B829" s="570" t="s">
        <v>1847</v>
      </c>
      <c r="C829" s="567" t="s">
        <v>2358</v>
      </c>
      <c r="D829" s="567" t="s">
        <v>2234</v>
      </c>
      <c r="E829" s="571" t="s">
        <v>1928</v>
      </c>
      <c r="F829" s="565">
        <v>100000</v>
      </c>
      <c r="G829" s="563" t="s">
        <v>2356</v>
      </c>
      <c r="H829" s="567" t="s">
        <v>2259</v>
      </c>
      <c r="I829" s="567" t="s">
        <v>2357</v>
      </c>
    </row>
    <row r="830" spans="2:9" x14ac:dyDescent="0.3">
      <c r="B830" s="570" t="s">
        <v>1820</v>
      </c>
      <c r="C830" s="567" t="s">
        <v>2358</v>
      </c>
      <c r="D830" s="567" t="s">
        <v>2234</v>
      </c>
      <c r="E830" s="571" t="s">
        <v>1928</v>
      </c>
      <c r="F830" s="565">
        <v>3000000</v>
      </c>
      <c r="G830" s="563" t="s">
        <v>2356</v>
      </c>
      <c r="H830" s="567" t="s">
        <v>2259</v>
      </c>
      <c r="I830" s="567" t="s">
        <v>2357</v>
      </c>
    </row>
    <row r="831" spans="2:9" x14ac:dyDescent="0.3">
      <c r="B831" s="570" t="s">
        <v>1864</v>
      </c>
      <c r="C831" s="567" t="s">
        <v>2358</v>
      </c>
      <c r="D831" s="567" t="s">
        <v>2234</v>
      </c>
      <c r="E831" s="567" t="s">
        <v>1934</v>
      </c>
      <c r="F831" s="565">
        <v>10000</v>
      </c>
      <c r="G831" s="563" t="s">
        <v>2356</v>
      </c>
      <c r="H831" s="567" t="s">
        <v>2259</v>
      </c>
      <c r="I831" s="567" t="s">
        <v>2357</v>
      </c>
    </row>
    <row r="832" spans="2:9" x14ac:dyDescent="0.3">
      <c r="B832" s="570" t="s">
        <v>1840</v>
      </c>
      <c r="C832" s="567" t="s">
        <v>2358</v>
      </c>
      <c r="D832" s="567" t="s">
        <v>2234</v>
      </c>
      <c r="E832" s="567" t="s">
        <v>1928</v>
      </c>
      <c r="F832" s="565">
        <v>300000</v>
      </c>
      <c r="G832" s="563" t="s">
        <v>2356</v>
      </c>
      <c r="H832" s="567" t="s">
        <v>2259</v>
      </c>
      <c r="I832" s="567" t="s">
        <v>2357</v>
      </c>
    </row>
    <row r="833" spans="2:9" x14ac:dyDescent="0.3">
      <c r="B833" s="570" t="s">
        <v>1808</v>
      </c>
      <c r="C833" s="567" t="s">
        <v>2358</v>
      </c>
      <c r="D833" s="567" t="s">
        <v>2234</v>
      </c>
      <c r="E833" s="571" t="s">
        <v>1928</v>
      </c>
      <c r="F833" s="565">
        <v>4000000</v>
      </c>
      <c r="G833" s="563" t="s">
        <v>2356</v>
      </c>
      <c r="H833" s="567" t="s">
        <v>2259</v>
      </c>
      <c r="I833" s="567" t="s">
        <v>2357</v>
      </c>
    </row>
    <row r="834" spans="2:9" x14ac:dyDescent="0.3">
      <c r="B834" s="570" t="s">
        <v>1808</v>
      </c>
      <c r="C834" s="567" t="s">
        <v>2358</v>
      </c>
      <c r="D834" s="567" t="s">
        <v>2234</v>
      </c>
      <c r="E834" s="571" t="s">
        <v>1904</v>
      </c>
      <c r="F834" s="565">
        <v>4000000</v>
      </c>
      <c r="G834" s="563" t="s">
        <v>2356</v>
      </c>
      <c r="H834" s="567" t="s">
        <v>2259</v>
      </c>
      <c r="I834" s="567" t="s">
        <v>2357</v>
      </c>
    </row>
    <row r="835" spans="2:9" x14ac:dyDescent="0.3">
      <c r="B835" s="570" t="s">
        <v>1826</v>
      </c>
      <c r="C835" s="567" t="s">
        <v>2358</v>
      </c>
      <c r="D835" s="567" t="s">
        <v>2234</v>
      </c>
      <c r="E835" s="571" t="s">
        <v>1904</v>
      </c>
      <c r="F835" s="565">
        <v>1070000</v>
      </c>
      <c r="G835" s="563" t="s">
        <v>2356</v>
      </c>
      <c r="H835" s="567" t="s">
        <v>2259</v>
      </c>
      <c r="I835" s="567" t="s">
        <v>2357</v>
      </c>
    </row>
    <row r="836" spans="2:9" x14ac:dyDescent="0.3">
      <c r="B836" s="570" t="s">
        <v>1826</v>
      </c>
      <c r="C836" s="567" t="s">
        <v>2358</v>
      </c>
      <c r="D836" s="567" t="s">
        <v>2234</v>
      </c>
      <c r="E836" s="571" t="s">
        <v>1928</v>
      </c>
      <c r="F836" s="565">
        <v>1000000</v>
      </c>
      <c r="G836" s="563" t="s">
        <v>2356</v>
      </c>
      <c r="H836" s="567" t="s">
        <v>2259</v>
      </c>
      <c r="I836" s="567" t="s">
        <v>2357</v>
      </c>
    </row>
    <row r="837" spans="2:9" x14ac:dyDescent="0.3">
      <c r="B837" s="570" t="s">
        <v>1870</v>
      </c>
      <c r="C837" s="567" t="s">
        <v>2358</v>
      </c>
      <c r="D837" s="567" t="s">
        <v>2234</v>
      </c>
      <c r="E837" s="571" t="s">
        <v>1934</v>
      </c>
      <c r="F837" s="565">
        <v>10000</v>
      </c>
      <c r="G837" s="563" t="s">
        <v>2356</v>
      </c>
      <c r="H837" s="567" t="s">
        <v>2259</v>
      </c>
      <c r="I837" s="567" t="s">
        <v>2357</v>
      </c>
    </row>
    <row r="838" spans="2:9" x14ac:dyDescent="0.3">
      <c r="B838" s="570" t="s">
        <v>1874</v>
      </c>
      <c r="C838" s="567" t="s">
        <v>2358</v>
      </c>
      <c r="D838" s="567" t="s">
        <v>2234</v>
      </c>
      <c r="E838" s="571" t="s">
        <v>1934</v>
      </c>
      <c r="F838" s="565">
        <v>10000</v>
      </c>
      <c r="G838" s="563" t="s">
        <v>2356</v>
      </c>
      <c r="H838" s="567" t="s">
        <v>2259</v>
      </c>
      <c r="I838" s="567" t="s">
        <v>2357</v>
      </c>
    </row>
    <row r="839" spans="2:9" x14ac:dyDescent="0.3">
      <c r="B839" s="570" t="s">
        <v>1873</v>
      </c>
      <c r="C839" s="567" t="s">
        <v>2358</v>
      </c>
      <c r="D839" s="567" t="s">
        <v>2234</v>
      </c>
      <c r="E839" s="571" t="s">
        <v>1934</v>
      </c>
      <c r="F839" s="565">
        <v>10000</v>
      </c>
      <c r="G839" s="563" t="s">
        <v>2356</v>
      </c>
      <c r="H839" s="567" t="s">
        <v>2259</v>
      </c>
      <c r="I839" s="567" t="s">
        <v>2357</v>
      </c>
    </row>
    <row r="840" spans="2:9" x14ac:dyDescent="0.3">
      <c r="B840" s="570" t="s">
        <v>1878</v>
      </c>
      <c r="C840" s="567" t="s">
        <v>2358</v>
      </c>
      <c r="D840" s="567" t="s">
        <v>2234</v>
      </c>
      <c r="E840" s="571" t="s">
        <v>1934</v>
      </c>
      <c r="F840" s="565">
        <v>10000</v>
      </c>
      <c r="G840" s="563" t="s">
        <v>2356</v>
      </c>
      <c r="H840" s="567" t="s">
        <v>2259</v>
      </c>
      <c r="I840" s="567" t="s">
        <v>2357</v>
      </c>
    </row>
    <row r="841" spans="2:9" x14ac:dyDescent="0.3">
      <c r="B841" s="570" t="s">
        <v>1807</v>
      </c>
      <c r="C841" s="567" t="s">
        <v>2358</v>
      </c>
      <c r="D841" s="567" t="s">
        <v>2234</v>
      </c>
      <c r="E841" s="571" t="s">
        <v>1928</v>
      </c>
      <c r="F841" s="565">
        <v>500000</v>
      </c>
      <c r="G841" s="563" t="s">
        <v>2356</v>
      </c>
      <c r="H841" s="567" t="s">
        <v>2259</v>
      </c>
      <c r="I841" s="567" t="s">
        <v>2357</v>
      </c>
    </row>
    <row r="842" spans="2:9" x14ac:dyDescent="0.3">
      <c r="B842" s="570" t="s">
        <v>1838</v>
      </c>
      <c r="C842" s="567" t="s">
        <v>2358</v>
      </c>
      <c r="D842" s="567" t="s">
        <v>2234</v>
      </c>
      <c r="E842" s="571" t="s">
        <v>1928</v>
      </c>
      <c r="F842" s="565">
        <v>350000</v>
      </c>
      <c r="G842" s="563" t="s">
        <v>2356</v>
      </c>
      <c r="H842" s="567" t="s">
        <v>2259</v>
      </c>
      <c r="I842" s="567" t="s">
        <v>2357</v>
      </c>
    </row>
    <row r="843" spans="2:9" x14ac:dyDescent="0.3">
      <c r="B843" s="570" t="s">
        <v>1846</v>
      </c>
      <c r="C843" s="567" t="s">
        <v>2358</v>
      </c>
      <c r="D843" s="567" t="s">
        <v>2234</v>
      </c>
      <c r="E843" s="571" t="s">
        <v>1928</v>
      </c>
      <c r="F843" s="565">
        <v>150000</v>
      </c>
      <c r="G843" s="563" t="s">
        <v>2356</v>
      </c>
      <c r="H843" s="567" t="s">
        <v>2259</v>
      </c>
      <c r="I843" s="567" t="s">
        <v>2357</v>
      </c>
    </row>
    <row r="844" spans="2:9" x14ac:dyDescent="0.3">
      <c r="B844" s="570" t="s">
        <v>1866</v>
      </c>
      <c r="C844" s="567" t="s">
        <v>2358</v>
      </c>
      <c r="D844" s="567" t="s">
        <v>2234</v>
      </c>
      <c r="E844" s="571" t="s">
        <v>1934</v>
      </c>
      <c r="F844" s="565">
        <v>10000</v>
      </c>
      <c r="G844" s="563" t="s">
        <v>2356</v>
      </c>
      <c r="H844" s="567" t="s">
        <v>2259</v>
      </c>
      <c r="I844" s="567" t="s">
        <v>2357</v>
      </c>
    </row>
    <row r="845" spans="2:9" x14ac:dyDescent="0.3">
      <c r="B845" s="570" t="s">
        <v>1853</v>
      </c>
      <c r="C845" s="567" t="s">
        <v>2358</v>
      </c>
      <c r="D845" s="567" t="s">
        <v>2234</v>
      </c>
      <c r="E845" s="571" t="s">
        <v>1928</v>
      </c>
      <c r="F845" s="565">
        <v>100000</v>
      </c>
      <c r="G845" s="563" t="s">
        <v>2356</v>
      </c>
      <c r="H845" s="567" t="s">
        <v>2259</v>
      </c>
      <c r="I845" s="567" t="s">
        <v>2357</v>
      </c>
    </row>
    <row r="846" spans="2:9" x14ac:dyDescent="0.3">
      <c r="B846" s="570" t="s">
        <v>1885</v>
      </c>
      <c r="C846" s="567" t="s">
        <v>2358</v>
      </c>
      <c r="D846" s="567" t="s">
        <v>2234</v>
      </c>
      <c r="E846" s="571" t="s">
        <v>1934</v>
      </c>
      <c r="F846" s="565">
        <v>10000</v>
      </c>
      <c r="G846" s="563" t="s">
        <v>2356</v>
      </c>
      <c r="H846" s="567" t="s">
        <v>2259</v>
      </c>
      <c r="I846" s="567" t="s">
        <v>2357</v>
      </c>
    </row>
    <row r="847" spans="2:9" x14ac:dyDescent="0.3">
      <c r="B847" s="570" t="s">
        <v>1880</v>
      </c>
      <c r="C847" s="567" t="s">
        <v>2358</v>
      </c>
      <c r="D847" s="567" t="s">
        <v>2234</v>
      </c>
      <c r="E847" s="571" t="s">
        <v>1934</v>
      </c>
      <c r="F847" s="565">
        <v>10000</v>
      </c>
      <c r="G847" s="563" t="s">
        <v>2356</v>
      </c>
      <c r="H847" s="567" t="s">
        <v>2259</v>
      </c>
      <c r="I847" s="567" t="s">
        <v>2357</v>
      </c>
    </row>
    <row r="848" spans="2:9" x14ac:dyDescent="0.3">
      <c r="B848" s="570" t="s">
        <v>1875</v>
      </c>
      <c r="C848" s="567" t="s">
        <v>2358</v>
      </c>
      <c r="D848" s="567" t="s">
        <v>2234</v>
      </c>
      <c r="E848" s="567" t="s">
        <v>1934</v>
      </c>
      <c r="F848" s="565">
        <v>10000</v>
      </c>
      <c r="G848" s="563" t="s">
        <v>2356</v>
      </c>
      <c r="H848" s="567" t="s">
        <v>2259</v>
      </c>
      <c r="I848" s="567" t="s">
        <v>2357</v>
      </c>
    </row>
    <row r="849" spans="2:9" x14ac:dyDescent="0.3">
      <c r="B849" s="570" t="s">
        <v>1841</v>
      </c>
      <c r="C849" s="567" t="s">
        <v>2358</v>
      </c>
      <c r="D849" s="567" t="s">
        <v>2234</v>
      </c>
      <c r="E849" s="571" t="s">
        <v>1928</v>
      </c>
      <c r="F849" s="565">
        <v>300000</v>
      </c>
      <c r="G849" s="563" t="s">
        <v>2356</v>
      </c>
      <c r="H849" s="567" t="s">
        <v>2259</v>
      </c>
      <c r="I849" s="567" t="s">
        <v>2357</v>
      </c>
    </row>
    <row r="850" spans="2:9" x14ac:dyDescent="0.3">
      <c r="B850" s="570" t="s">
        <v>1834</v>
      </c>
      <c r="C850" s="567" t="s">
        <v>2358</v>
      </c>
      <c r="D850" s="567" t="s">
        <v>2234</v>
      </c>
      <c r="E850" s="571" t="s">
        <v>1928</v>
      </c>
      <c r="F850" s="565">
        <v>1000000</v>
      </c>
      <c r="G850" s="563" t="s">
        <v>2356</v>
      </c>
      <c r="H850" s="567" t="s">
        <v>2259</v>
      </c>
      <c r="I850" s="567" t="s">
        <v>2357</v>
      </c>
    </row>
    <row r="851" spans="2:9" x14ac:dyDescent="0.3">
      <c r="B851" s="570" t="s">
        <v>1825</v>
      </c>
      <c r="C851" s="567" t="s">
        <v>2358</v>
      </c>
      <c r="D851" s="567" t="s">
        <v>2234</v>
      </c>
      <c r="E851" s="571" t="s">
        <v>1904</v>
      </c>
      <c r="F851" s="565">
        <v>2180000</v>
      </c>
      <c r="G851" s="563" t="s">
        <v>2356</v>
      </c>
      <c r="H851" s="567" t="s">
        <v>2259</v>
      </c>
      <c r="I851" s="567" t="s">
        <v>2357</v>
      </c>
    </row>
    <row r="852" spans="2:9" x14ac:dyDescent="0.3">
      <c r="B852" s="570" t="s">
        <v>1854</v>
      </c>
      <c r="C852" s="567" t="s">
        <v>2358</v>
      </c>
      <c r="D852" s="567" t="s">
        <v>2234</v>
      </c>
      <c r="E852" s="571" t="s">
        <v>1928</v>
      </c>
      <c r="F852" s="565">
        <v>100000</v>
      </c>
      <c r="G852" s="563" t="s">
        <v>2356</v>
      </c>
      <c r="H852" s="567" t="s">
        <v>2259</v>
      </c>
      <c r="I852" s="567" t="s">
        <v>2357</v>
      </c>
    </row>
    <row r="853" spans="2:9" x14ac:dyDescent="0.3">
      <c r="B853" s="570" t="s">
        <v>1862</v>
      </c>
      <c r="C853" s="567" t="s">
        <v>2358</v>
      </c>
      <c r="D853" s="567" t="s">
        <v>2234</v>
      </c>
      <c r="E853" s="571" t="s">
        <v>1928</v>
      </c>
      <c r="F853" s="565">
        <v>100000</v>
      </c>
      <c r="G853" s="563" t="s">
        <v>2356</v>
      </c>
      <c r="H853" s="567" t="s">
        <v>2259</v>
      </c>
      <c r="I853" s="567" t="s">
        <v>2357</v>
      </c>
    </row>
    <row r="854" spans="2:9" x14ac:dyDescent="0.3">
      <c r="B854" s="570" t="s">
        <v>1858</v>
      </c>
      <c r="C854" s="567" t="s">
        <v>2358</v>
      </c>
      <c r="D854" s="567" t="s">
        <v>2234</v>
      </c>
      <c r="E854" s="571" t="s">
        <v>1928</v>
      </c>
      <c r="F854" s="565">
        <v>100000</v>
      </c>
      <c r="G854" s="563" t="s">
        <v>2356</v>
      </c>
      <c r="H854" s="567" t="s">
        <v>2259</v>
      </c>
      <c r="I854" s="567" t="s">
        <v>2357</v>
      </c>
    </row>
    <row r="855" spans="2:9" x14ac:dyDescent="0.3">
      <c r="B855" s="570" t="s">
        <v>1860</v>
      </c>
      <c r="C855" s="567" t="s">
        <v>2358</v>
      </c>
      <c r="D855" s="567" t="s">
        <v>2234</v>
      </c>
      <c r="E855" s="567" t="s">
        <v>1928</v>
      </c>
      <c r="F855" s="565">
        <v>100000</v>
      </c>
      <c r="G855" s="563" t="s">
        <v>2356</v>
      </c>
      <c r="H855" s="567" t="s">
        <v>2259</v>
      </c>
      <c r="I855" s="567" t="s">
        <v>2357</v>
      </c>
    </row>
    <row r="856" spans="2:9" x14ac:dyDescent="0.3">
      <c r="B856" s="570" t="s">
        <v>1859</v>
      </c>
      <c r="C856" s="567" t="s">
        <v>2358</v>
      </c>
      <c r="D856" s="567" t="s">
        <v>2234</v>
      </c>
      <c r="E856" s="571" t="s">
        <v>1928</v>
      </c>
      <c r="F856" s="565">
        <v>100000</v>
      </c>
      <c r="G856" s="563" t="s">
        <v>2356</v>
      </c>
      <c r="H856" s="567" t="s">
        <v>2259</v>
      </c>
      <c r="I856" s="567" t="s">
        <v>2357</v>
      </c>
    </row>
    <row r="857" spans="2:9" x14ac:dyDescent="0.3">
      <c r="B857" s="570" t="s">
        <v>1812</v>
      </c>
      <c r="C857" s="567" t="s">
        <v>2358</v>
      </c>
      <c r="D857" s="567" t="s">
        <v>2234</v>
      </c>
      <c r="E857" s="571" t="s">
        <v>1928</v>
      </c>
      <c r="F857" s="565">
        <v>2000000</v>
      </c>
      <c r="G857" s="563" t="s">
        <v>2356</v>
      </c>
      <c r="H857" s="567" t="s">
        <v>2259</v>
      </c>
      <c r="I857" s="567" t="s">
        <v>2357</v>
      </c>
    </row>
    <row r="858" spans="2:9" x14ac:dyDescent="0.3">
      <c r="B858" s="570" t="s">
        <v>1812</v>
      </c>
      <c r="C858" s="567" t="s">
        <v>2358</v>
      </c>
      <c r="D858" s="567" t="s">
        <v>2234</v>
      </c>
      <c r="E858" s="571" t="s">
        <v>1904</v>
      </c>
      <c r="F858" s="565">
        <v>2000000</v>
      </c>
      <c r="G858" s="563" t="s">
        <v>2356</v>
      </c>
      <c r="H858" s="567" t="s">
        <v>2259</v>
      </c>
      <c r="I858" s="567" t="s">
        <v>2357</v>
      </c>
    </row>
    <row r="859" spans="2:9" x14ac:dyDescent="0.3">
      <c r="B859" s="570" t="s">
        <v>1865</v>
      </c>
      <c r="C859" s="567" t="s">
        <v>2358</v>
      </c>
      <c r="D859" s="567" t="s">
        <v>2234</v>
      </c>
      <c r="E859" s="571" t="s">
        <v>1928</v>
      </c>
      <c r="F859" s="565">
        <v>25000</v>
      </c>
      <c r="G859" s="563" t="s">
        <v>2356</v>
      </c>
      <c r="H859" s="567" t="s">
        <v>2259</v>
      </c>
      <c r="I859" s="567" t="s">
        <v>2357</v>
      </c>
    </row>
    <row r="860" spans="2:9" x14ac:dyDescent="0.3">
      <c r="B860" s="570" t="s">
        <v>1881</v>
      </c>
      <c r="C860" s="567" t="s">
        <v>2358</v>
      </c>
      <c r="D860" s="567" t="s">
        <v>2234</v>
      </c>
      <c r="E860" s="571" t="s">
        <v>1934</v>
      </c>
      <c r="F860" s="565">
        <v>10000</v>
      </c>
      <c r="G860" s="563" t="s">
        <v>2356</v>
      </c>
      <c r="H860" s="567" t="s">
        <v>2259</v>
      </c>
      <c r="I860" s="567" t="s">
        <v>2357</v>
      </c>
    </row>
    <row r="861" spans="2:9" x14ac:dyDescent="0.3">
      <c r="B861" s="570" t="s">
        <v>1848</v>
      </c>
      <c r="C861" s="567" t="s">
        <v>2358</v>
      </c>
      <c r="D861" s="567" t="s">
        <v>2234</v>
      </c>
      <c r="E861" s="571" t="s">
        <v>1928</v>
      </c>
      <c r="F861" s="565">
        <v>100000</v>
      </c>
      <c r="G861" s="563" t="s">
        <v>2356</v>
      </c>
      <c r="H861" s="567" t="s">
        <v>2259</v>
      </c>
      <c r="I861" s="567" t="s">
        <v>2357</v>
      </c>
    </row>
    <row r="862" spans="2:9" x14ac:dyDescent="0.3">
      <c r="B862" s="570" t="s">
        <v>1848</v>
      </c>
      <c r="C862" s="567" t="s">
        <v>2358</v>
      </c>
      <c r="D862" s="567" t="s">
        <v>2234</v>
      </c>
      <c r="E862" s="571" t="s">
        <v>1928</v>
      </c>
      <c r="F862" s="565">
        <v>15000</v>
      </c>
      <c r="G862" s="563" t="s">
        <v>2356</v>
      </c>
      <c r="H862" s="567" t="s">
        <v>2259</v>
      </c>
      <c r="I862" s="567" t="s">
        <v>2357</v>
      </c>
    </row>
    <row r="863" spans="2:9" x14ac:dyDescent="0.3">
      <c r="B863" s="570" t="s">
        <v>1831</v>
      </c>
      <c r="C863" s="567" t="s">
        <v>2358</v>
      </c>
      <c r="D863" s="567" t="s">
        <v>2234</v>
      </c>
      <c r="E863" s="571" t="s">
        <v>1930</v>
      </c>
      <c r="F863" s="565">
        <v>1280000</v>
      </c>
      <c r="G863" s="563" t="s">
        <v>2356</v>
      </c>
      <c r="H863" s="567" t="s">
        <v>2259</v>
      </c>
      <c r="I863" s="567" t="s">
        <v>2357</v>
      </c>
    </row>
    <row r="864" spans="2:9" x14ac:dyDescent="0.3">
      <c r="B864" s="570" t="s">
        <v>1856</v>
      </c>
      <c r="C864" s="567" t="s">
        <v>2358</v>
      </c>
      <c r="D864" s="567" t="s">
        <v>2234</v>
      </c>
      <c r="E864" s="571" t="s">
        <v>1928</v>
      </c>
      <c r="F864" s="565">
        <v>100000</v>
      </c>
      <c r="G864" s="563" t="s">
        <v>2356</v>
      </c>
      <c r="H864" s="567" t="s">
        <v>2259</v>
      </c>
      <c r="I864" s="567" t="s">
        <v>2357</v>
      </c>
    </row>
    <row r="865" spans="2:9" x14ac:dyDescent="0.3">
      <c r="B865" s="570" t="s">
        <v>1857</v>
      </c>
      <c r="C865" s="567" t="s">
        <v>2358</v>
      </c>
      <c r="D865" s="567" t="s">
        <v>2234</v>
      </c>
      <c r="E865" s="567" t="s">
        <v>1928</v>
      </c>
      <c r="F865" s="565">
        <v>100000</v>
      </c>
      <c r="G865" s="563" t="s">
        <v>2356</v>
      </c>
      <c r="H865" s="567" t="s">
        <v>2259</v>
      </c>
      <c r="I865" s="567" t="s">
        <v>2357</v>
      </c>
    </row>
    <row r="866" spans="2:9" x14ac:dyDescent="0.3">
      <c r="B866" s="570" t="s">
        <v>1852</v>
      </c>
      <c r="C866" s="567" t="s">
        <v>2358</v>
      </c>
      <c r="D866" s="567" t="s">
        <v>2234</v>
      </c>
      <c r="E866" s="571" t="s">
        <v>1928</v>
      </c>
      <c r="F866" s="565">
        <v>100000</v>
      </c>
      <c r="G866" s="563" t="s">
        <v>2356</v>
      </c>
      <c r="H866" s="567" t="s">
        <v>2259</v>
      </c>
      <c r="I866" s="567" t="s">
        <v>2357</v>
      </c>
    </row>
    <row r="867" spans="2:9" x14ac:dyDescent="0.3">
      <c r="B867" s="570" t="s">
        <v>1855</v>
      </c>
      <c r="C867" s="567" t="s">
        <v>2358</v>
      </c>
      <c r="D867" s="567" t="s">
        <v>2234</v>
      </c>
      <c r="E867" s="571" t="s">
        <v>1928</v>
      </c>
      <c r="F867" s="565">
        <v>100000</v>
      </c>
      <c r="G867" s="563" t="s">
        <v>2356</v>
      </c>
      <c r="H867" s="567" t="s">
        <v>2259</v>
      </c>
      <c r="I867" s="567" t="s">
        <v>2357</v>
      </c>
    </row>
    <row r="868" spans="2:9" x14ac:dyDescent="0.3">
      <c r="B868" s="570" t="s">
        <v>1830</v>
      </c>
      <c r="C868" s="567" t="s">
        <v>2358</v>
      </c>
      <c r="D868" s="567" t="s">
        <v>2234</v>
      </c>
      <c r="E868" s="571" t="s">
        <v>1927</v>
      </c>
      <c r="F868" s="565">
        <v>1600482</v>
      </c>
      <c r="G868" s="563" t="s">
        <v>2356</v>
      </c>
      <c r="H868" s="567" t="s">
        <v>2259</v>
      </c>
      <c r="I868" s="567" t="s">
        <v>2357</v>
      </c>
    </row>
    <row r="869" spans="2:9" x14ac:dyDescent="0.3">
      <c r="B869" s="570" t="s">
        <v>1847</v>
      </c>
      <c r="C869" s="567" t="s">
        <v>2358</v>
      </c>
      <c r="D869" s="567" t="s">
        <v>2234</v>
      </c>
      <c r="E869" s="571" t="s">
        <v>1928</v>
      </c>
      <c r="F869" s="565">
        <v>25000</v>
      </c>
      <c r="G869" s="563" t="s">
        <v>2356</v>
      </c>
      <c r="H869" s="567" t="s">
        <v>2259</v>
      </c>
      <c r="I869" s="567" t="s">
        <v>2357</v>
      </c>
    </row>
    <row r="870" spans="2:9" x14ac:dyDescent="0.3">
      <c r="B870" s="570" t="s">
        <v>1818</v>
      </c>
      <c r="C870" s="567" t="s">
        <v>2358</v>
      </c>
      <c r="D870" s="567" t="s">
        <v>2234</v>
      </c>
      <c r="E870" s="567" t="s">
        <v>1928</v>
      </c>
      <c r="F870" s="565">
        <v>3000000</v>
      </c>
      <c r="G870" s="563" t="s">
        <v>2356</v>
      </c>
      <c r="H870" s="567" t="s">
        <v>2259</v>
      </c>
      <c r="I870" s="567" t="s">
        <v>2357</v>
      </c>
    </row>
    <row r="871" spans="2:9" x14ac:dyDescent="0.3">
      <c r="B871" s="570" t="s">
        <v>1836</v>
      </c>
      <c r="C871" s="567" t="s">
        <v>2358</v>
      </c>
      <c r="D871" s="567" t="s">
        <v>2234</v>
      </c>
      <c r="E871" s="567" t="s">
        <v>1930</v>
      </c>
      <c r="F871" s="565">
        <v>333000</v>
      </c>
      <c r="G871" s="563" t="s">
        <v>2356</v>
      </c>
      <c r="H871" s="567" t="s">
        <v>2259</v>
      </c>
      <c r="I871" s="567" t="s">
        <v>2357</v>
      </c>
    </row>
    <row r="872" spans="2:9" x14ac:dyDescent="0.3">
      <c r="B872" s="570" t="s">
        <v>1837</v>
      </c>
      <c r="C872" s="567" t="s">
        <v>2358</v>
      </c>
      <c r="D872" s="567" t="s">
        <v>2234</v>
      </c>
      <c r="E872" s="567" t="s">
        <v>1930</v>
      </c>
      <c r="F872" s="565">
        <v>661500</v>
      </c>
      <c r="G872" s="563" t="s">
        <v>2356</v>
      </c>
      <c r="H872" s="567" t="s">
        <v>2259</v>
      </c>
      <c r="I872" s="567" t="s">
        <v>2357</v>
      </c>
    </row>
    <row r="873" spans="2:9" x14ac:dyDescent="0.3">
      <c r="B873" s="570" t="s">
        <v>966</v>
      </c>
      <c r="C873" s="567" t="s">
        <v>2358</v>
      </c>
      <c r="D873" s="567" t="s">
        <v>2234</v>
      </c>
      <c r="E873" s="567" t="s">
        <v>1927</v>
      </c>
      <c r="F873" s="565">
        <v>28150</v>
      </c>
      <c r="G873" s="563" t="s">
        <v>2356</v>
      </c>
      <c r="H873" s="567" t="s">
        <v>2259</v>
      </c>
      <c r="I873" s="567" t="s">
        <v>2357</v>
      </c>
    </row>
    <row r="874" spans="2:9" x14ac:dyDescent="0.3">
      <c r="B874" s="570" t="s">
        <v>966</v>
      </c>
      <c r="C874" s="567" t="s">
        <v>2358</v>
      </c>
      <c r="D874" s="567" t="s">
        <v>2234</v>
      </c>
      <c r="E874" s="567" t="s">
        <v>1927</v>
      </c>
      <c r="F874" s="565">
        <v>1194000</v>
      </c>
      <c r="G874" s="563" t="s">
        <v>2356</v>
      </c>
      <c r="H874" s="567" t="s">
        <v>2259</v>
      </c>
      <c r="I874" s="567" t="s">
        <v>2357</v>
      </c>
    </row>
    <row r="875" spans="2:9" x14ac:dyDescent="0.3">
      <c r="B875" s="570" t="s">
        <v>1811</v>
      </c>
      <c r="C875" s="567" t="s">
        <v>2358</v>
      </c>
      <c r="D875" s="567" t="s">
        <v>2234</v>
      </c>
      <c r="E875" s="567" t="s">
        <v>1927</v>
      </c>
      <c r="F875" s="565">
        <v>536200</v>
      </c>
      <c r="G875" s="563" t="s">
        <v>2356</v>
      </c>
      <c r="H875" s="567" t="s">
        <v>2259</v>
      </c>
      <c r="I875" s="567" t="s">
        <v>2357</v>
      </c>
    </row>
    <row r="876" spans="2:9" x14ac:dyDescent="0.3">
      <c r="B876" s="572" t="s">
        <v>1811</v>
      </c>
      <c r="C876" s="567" t="s">
        <v>2358</v>
      </c>
      <c r="D876" s="567" t="s">
        <v>2234</v>
      </c>
      <c r="E876" s="571" t="s">
        <v>1927</v>
      </c>
      <c r="F876" s="563">
        <v>1090180</v>
      </c>
      <c r="G876" s="563" t="s">
        <v>2356</v>
      </c>
      <c r="H876" s="567" t="s">
        <v>2259</v>
      </c>
      <c r="I876" s="567" t="s">
        <v>2357</v>
      </c>
    </row>
    <row r="877" spans="2:9" x14ac:dyDescent="0.3">
      <c r="B877" s="572" t="s">
        <v>1811</v>
      </c>
      <c r="C877" s="567" t="s">
        <v>2358</v>
      </c>
      <c r="D877" s="567" t="s">
        <v>2234</v>
      </c>
      <c r="E877" s="571" t="s">
        <v>1927</v>
      </c>
      <c r="F877" s="563">
        <v>1336160</v>
      </c>
      <c r="G877" s="563" t="s">
        <v>2356</v>
      </c>
      <c r="H877" s="567" t="s">
        <v>2259</v>
      </c>
      <c r="I877" s="567" t="s">
        <v>2357</v>
      </c>
    </row>
    <row r="878" spans="2:9" x14ac:dyDescent="0.3">
      <c r="B878" s="570" t="s">
        <v>1811</v>
      </c>
      <c r="C878" s="567" t="s">
        <v>2358</v>
      </c>
      <c r="D878" s="567" t="s">
        <v>2234</v>
      </c>
      <c r="E878" s="571" t="s">
        <v>1927</v>
      </c>
      <c r="F878" s="565">
        <v>1134840</v>
      </c>
      <c r="G878" s="563" t="s">
        <v>2356</v>
      </c>
      <c r="H878" s="567" t="s">
        <v>2259</v>
      </c>
      <c r="I878" s="567" t="s">
        <v>2357</v>
      </c>
    </row>
    <row r="879" spans="2:9" x14ac:dyDescent="0.3">
      <c r="B879" s="572" t="s">
        <v>1836</v>
      </c>
      <c r="C879" s="567" t="s">
        <v>2358</v>
      </c>
      <c r="D879" s="567" t="s">
        <v>2234</v>
      </c>
      <c r="E879" s="573" t="s">
        <v>1930</v>
      </c>
      <c r="F879" s="576">
        <v>333000</v>
      </c>
      <c r="G879" s="563" t="s">
        <v>2356</v>
      </c>
      <c r="H879" s="567" t="s">
        <v>2259</v>
      </c>
      <c r="I879" s="567" t="s">
        <v>2357</v>
      </c>
    </row>
    <row r="880" spans="2:9" x14ac:dyDescent="0.3">
      <c r="B880" s="572" t="s">
        <v>1824</v>
      </c>
      <c r="C880" s="567" t="s">
        <v>2358</v>
      </c>
      <c r="D880" s="567" t="s">
        <v>2234</v>
      </c>
      <c r="E880" s="573" t="s">
        <v>1930</v>
      </c>
      <c r="F880" s="576">
        <v>642000</v>
      </c>
      <c r="G880" s="563" t="s">
        <v>2356</v>
      </c>
      <c r="H880" s="567" t="s">
        <v>2259</v>
      </c>
      <c r="I880" s="567" t="s">
        <v>2357</v>
      </c>
    </row>
    <row r="881" spans="2:9" x14ac:dyDescent="0.3">
      <c r="B881" s="572" t="s">
        <v>1824</v>
      </c>
      <c r="C881" s="567" t="s">
        <v>2358</v>
      </c>
      <c r="D881" s="567" t="s">
        <v>2234</v>
      </c>
      <c r="E881" s="573" t="s">
        <v>1928</v>
      </c>
      <c r="F881" s="576">
        <v>2000000</v>
      </c>
      <c r="G881" s="563" t="s">
        <v>2356</v>
      </c>
      <c r="H881" s="567" t="s">
        <v>2259</v>
      </c>
      <c r="I881" s="567" t="s">
        <v>2357</v>
      </c>
    </row>
    <row r="882" spans="2:9" x14ac:dyDescent="0.3">
      <c r="B882" s="572" t="s">
        <v>85</v>
      </c>
      <c r="C882" s="567" t="s">
        <v>2358</v>
      </c>
      <c r="D882" s="567" t="s">
        <v>2233</v>
      </c>
      <c r="E882" s="573" t="s">
        <v>1898</v>
      </c>
      <c r="F882" s="576">
        <v>264087.37</v>
      </c>
      <c r="G882" s="563" t="s">
        <v>2356</v>
      </c>
      <c r="H882" s="567" t="s">
        <v>1955</v>
      </c>
      <c r="I882" s="567" t="s">
        <v>2357</v>
      </c>
    </row>
    <row r="883" spans="2:9" x14ac:dyDescent="0.3">
      <c r="B883" s="572" t="s">
        <v>85</v>
      </c>
      <c r="C883" s="567" t="s">
        <v>2358</v>
      </c>
      <c r="D883" s="567" t="s">
        <v>2233</v>
      </c>
      <c r="E883" s="573" t="s">
        <v>1898</v>
      </c>
      <c r="F883" s="576">
        <v>388548.4</v>
      </c>
      <c r="G883" s="563" t="s">
        <v>2356</v>
      </c>
      <c r="H883" s="567" t="s">
        <v>1955</v>
      </c>
      <c r="I883" s="567" t="s">
        <v>2357</v>
      </c>
    </row>
    <row r="884" spans="2:9" x14ac:dyDescent="0.3">
      <c r="B884" s="572" t="s">
        <v>85</v>
      </c>
      <c r="C884" s="567" t="s">
        <v>2358</v>
      </c>
      <c r="D884" s="567" t="s">
        <v>2233</v>
      </c>
      <c r="E884" s="573" t="s">
        <v>1898</v>
      </c>
      <c r="F884" s="576">
        <v>56632.6</v>
      </c>
      <c r="G884" s="563" t="s">
        <v>2356</v>
      </c>
      <c r="H884" s="567" t="s">
        <v>1955</v>
      </c>
      <c r="I884" s="567" t="s">
        <v>2357</v>
      </c>
    </row>
    <row r="885" spans="2:9" x14ac:dyDescent="0.3">
      <c r="B885" s="572" t="s">
        <v>85</v>
      </c>
      <c r="C885" s="567" t="s">
        <v>2358</v>
      </c>
      <c r="D885" s="567" t="s">
        <v>2233</v>
      </c>
      <c r="E885" s="573" t="s">
        <v>1898</v>
      </c>
      <c r="F885" s="576">
        <v>1811866.63</v>
      </c>
      <c r="G885" s="563" t="s">
        <v>2356</v>
      </c>
      <c r="H885" s="567" t="s">
        <v>1955</v>
      </c>
      <c r="I885" s="567" t="s">
        <v>2357</v>
      </c>
    </row>
    <row r="886" spans="2:9" x14ac:dyDescent="0.3">
      <c r="B886" s="572" t="s">
        <v>85</v>
      </c>
      <c r="C886" s="567" t="s">
        <v>2358</v>
      </c>
      <c r="D886" s="567" t="s">
        <v>2233</v>
      </c>
      <c r="E886" s="573" t="s">
        <v>1898</v>
      </c>
      <c r="F886" s="576">
        <v>1022380.68</v>
      </c>
      <c r="G886" s="563" t="s">
        <v>2356</v>
      </c>
      <c r="H886" s="567" t="s">
        <v>1955</v>
      </c>
      <c r="I886" s="567" t="s">
        <v>2357</v>
      </c>
    </row>
    <row r="887" spans="2:9" x14ac:dyDescent="0.3">
      <c r="B887" s="572" t="s">
        <v>85</v>
      </c>
      <c r="C887" s="567" t="s">
        <v>2358</v>
      </c>
      <c r="D887" s="567" t="s">
        <v>2233</v>
      </c>
      <c r="E887" s="573" t="s">
        <v>1898</v>
      </c>
      <c r="F887" s="576">
        <v>588544.87</v>
      </c>
      <c r="G887" s="563" t="s">
        <v>2356</v>
      </c>
      <c r="H887" s="567" t="s">
        <v>1955</v>
      </c>
      <c r="I887" s="567" t="s">
        <v>2357</v>
      </c>
    </row>
    <row r="888" spans="2:9" x14ac:dyDescent="0.3">
      <c r="B888" s="572" t="s">
        <v>85</v>
      </c>
      <c r="C888" s="567" t="s">
        <v>2358</v>
      </c>
      <c r="D888" s="567" t="s">
        <v>2233</v>
      </c>
      <c r="E888" s="573" t="s">
        <v>1898</v>
      </c>
      <c r="F888" s="576">
        <v>219246.13</v>
      </c>
      <c r="G888" s="563" t="s">
        <v>2356</v>
      </c>
      <c r="H888" s="567" t="s">
        <v>1955</v>
      </c>
      <c r="I888" s="567" t="s">
        <v>2357</v>
      </c>
    </row>
    <row r="889" spans="2:9" x14ac:dyDescent="0.3">
      <c r="B889" s="572" t="s">
        <v>85</v>
      </c>
      <c r="C889" s="567" t="s">
        <v>2358</v>
      </c>
      <c r="D889" s="567" t="s">
        <v>2233</v>
      </c>
      <c r="E889" s="573" t="s">
        <v>1898</v>
      </c>
      <c r="F889" s="576">
        <v>2744481.32</v>
      </c>
      <c r="G889" s="563" t="s">
        <v>2356</v>
      </c>
      <c r="H889" s="567" t="s">
        <v>1955</v>
      </c>
      <c r="I889" s="567" t="s">
        <v>2357</v>
      </c>
    </row>
    <row r="890" spans="2:9" x14ac:dyDescent="0.3">
      <c r="B890" s="572" t="s">
        <v>85</v>
      </c>
      <c r="C890" s="567" t="s">
        <v>2358</v>
      </c>
      <c r="D890" s="567" t="s">
        <v>2233</v>
      </c>
      <c r="E890" s="573" t="s">
        <v>1898</v>
      </c>
      <c r="F890" s="576">
        <v>2335344</v>
      </c>
      <c r="G890" s="563" t="s">
        <v>2356</v>
      </c>
      <c r="H890" s="567" t="s">
        <v>1955</v>
      </c>
      <c r="I890" s="567" t="s">
        <v>2357</v>
      </c>
    </row>
    <row r="891" spans="2:9" x14ac:dyDescent="0.3">
      <c r="B891" s="572" t="s">
        <v>85</v>
      </c>
      <c r="C891" s="567" t="s">
        <v>2358</v>
      </c>
      <c r="D891" s="567" t="s">
        <v>2233</v>
      </c>
      <c r="E891" s="573" t="s">
        <v>1898</v>
      </c>
      <c r="F891" s="576">
        <v>500807</v>
      </c>
      <c r="G891" s="563" t="s">
        <v>2356</v>
      </c>
      <c r="H891" s="567" t="s">
        <v>1955</v>
      </c>
      <c r="I891" s="567" t="s">
        <v>2357</v>
      </c>
    </row>
    <row r="892" spans="2:9" x14ac:dyDescent="0.3">
      <c r="B892" s="572" t="s">
        <v>85</v>
      </c>
      <c r="C892" s="567" t="s">
        <v>2358</v>
      </c>
      <c r="D892" s="567" t="s">
        <v>2233</v>
      </c>
      <c r="E892" s="573" t="s">
        <v>1898</v>
      </c>
      <c r="F892" s="576">
        <v>37584</v>
      </c>
      <c r="G892" s="563" t="s">
        <v>2356</v>
      </c>
      <c r="H892" s="567" t="s">
        <v>1955</v>
      </c>
      <c r="I892" s="567" t="s">
        <v>2357</v>
      </c>
    </row>
    <row r="893" spans="2:9" x14ac:dyDescent="0.3">
      <c r="B893" s="572" t="s">
        <v>85</v>
      </c>
      <c r="C893" s="567" t="s">
        <v>2358</v>
      </c>
      <c r="D893" s="567" t="s">
        <v>2233</v>
      </c>
      <c r="E893" s="573" t="s">
        <v>1898</v>
      </c>
      <c r="F893" s="576">
        <v>8060</v>
      </c>
      <c r="G893" s="563" t="s">
        <v>2356</v>
      </c>
      <c r="H893" s="567" t="s">
        <v>1955</v>
      </c>
      <c r="I893" s="567" t="s">
        <v>2357</v>
      </c>
    </row>
    <row r="894" spans="2:9" x14ac:dyDescent="0.3">
      <c r="B894" s="572" t="s">
        <v>85</v>
      </c>
      <c r="C894" s="567" t="s">
        <v>2358</v>
      </c>
      <c r="D894" s="567" t="s">
        <v>2233</v>
      </c>
      <c r="E894" s="573" t="s">
        <v>1898</v>
      </c>
      <c r="F894" s="576">
        <v>8218203</v>
      </c>
      <c r="G894" s="563" t="s">
        <v>2356</v>
      </c>
      <c r="H894" s="567" t="s">
        <v>1955</v>
      </c>
      <c r="I894" s="567" t="s">
        <v>2357</v>
      </c>
    </row>
    <row r="895" spans="2:9" x14ac:dyDescent="0.3">
      <c r="B895" s="572" t="s">
        <v>85</v>
      </c>
      <c r="C895" s="567" t="s">
        <v>2358</v>
      </c>
      <c r="D895" s="567" t="s">
        <v>2233</v>
      </c>
      <c r="E895" s="573" t="s">
        <v>1898</v>
      </c>
      <c r="F895" s="576">
        <v>1321774</v>
      </c>
      <c r="G895" s="563" t="s">
        <v>2356</v>
      </c>
      <c r="H895" s="567" t="s">
        <v>1955</v>
      </c>
      <c r="I895" s="567" t="s">
        <v>2357</v>
      </c>
    </row>
    <row r="896" spans="2:9" x14ac:dyDescent="0.3">
      <c r="B896" s="572" t="s">
        <v>85</v>
      </c>
      <c r="C896" s="567" t="s">
        <v>2358</v>
      </c>
      <c r="D896" s="567" t="s">
        <v>2233</v>
      </c>
      <c r="E896" s="573" t="s">
        <v>1898</v>
      </c>
      <c r="F896" s="576">
        <v>1321774</v>
      </c>
      <c r="G896" s="563" t="s">
        <v>2356</v>
      </c>
      <c r="H896" s="567" t="s">
        <v>1955</v>
      </c>
      <c r="I896" s="567" t="s">
        <v>2357</v>
      </c>
    </row>
    <row r="897" spans="2:9" x14ac:dyDescent="0.3">
      <c r="B897" s="572" t="s">
        <v>85</v>
      </c>
      <c r="C897" s="567" t="s">
        <v>2358</v>
      </c>
      <c r="D897" s="567" t="s">
        <v>2233</v>
      </c>
      <c r="E897" s="573" t="s">
        <v>1898</v>
      </c>
      <c r="F897" s="576">
        <v>8218203</v>
      </c>
      <c r="G897" s="563" t="s">
        <v>2356</v>
      </c>
      <c r="H897" s="567" t="s">
        <v>1955</v>
      </c>
      <c r="I897" s="567" t="s">
        <v>2357</v>
      </c>
    </row>
    <row r="898" spans="2:9" x14ac:dyDescent="0.3">
      <c r="B898" s="572" t="s">
        <v>85</v>
      </c>
      <c r="C898" s="567" t="s">
        <v>2358</v>
      </c>
      <c r="D898" s="567" t="s">
        <v>2233</v>
      </c>
      <c r="E898" s="573" t="s">
        <v>1898</v>
      </c>
      <c r="F898" s="576">
        <v>8218203</v>
      </c>
      <c r="G898" s="563" t="s">
        <v>2356</v>
      </c>
      <c r="H898" s="567" t="s">
        <v>1955</v>
      </c>
      <c r="I898" s="567" t="s">
        <v>2357</v>
      </c>
    </row>
    <row r="899" spans="2:9" x14ac:dyDescent="0.3">
      <c r="B899" s="572" t="s">
        <v>85</v>
      </c>
      <c r="C899" s="567" t="s">
        <v>2358</v>
      </c>
      <c r="D899" s="567" t="s">
        <v>2233</v>
      </c>
      <c r="E899" s="573" t="s">
        <v>1898</v>
      </c>
      <c r="F899" s="576">
        <v>1321774</v>
      </c>
      <c r="G899" s="563" t="s">
        <v>2356</v>
      </c>
      <c r="H899" s="567" t="s">
        <v>1955</v>
      </c>
      <c r="I899" s="567" t="s">
        <v>2357</v>
      </c>
    </row>
    <row r="900" spans="2:9" x14ac:dyDescent="0.3">
      <c r="B900" s="572" t="s">
        <v>85</v>
      </c>
      <c r="C900" s="567" t="s">
        <v>2358</v>
      </c>
      <c r="D900" s="567" t="s">
        <v>2233</v>
      </c>
      <c r="E900" s="573" t="s">
        <v>1917</v>
      </c>
      <c r="F900" s="576">
        <v>1446.02</v>
      </c>
      <c r="G900" s="563" t="s">
        <v>2356</v>
      </c>
      <c r="H900" s="567" t="s">
        <v>1955</v>
      </c>
      <c r="I900" s="567" t="s">
        <v>2357</v>
      </c>
    </row>
    <row r="901" spans="2:9" x14ac:dyDescent="0.3">
      <c r="B901" s="572" t="s">
        <v>85</v>
      </c>
      <c r="C901" s="567" t="s">
        <v>2358</v>
      </c>
      <c r="D901" s="567" t="s">
        <v>2233</v>
      </c>
      <c r="E901" s="573" t="s">
        <v>1917</v>
      </c>
      <c r="F901" s="576">
        <v>9920.98</v>
      </c>
      <c r="G901" s="563" t="s">
        <v>2356</v>
      </c>
      <c r="H901" s="567" t="s">
        <v>1955</v>
      </c>
      <c r="I901" s="567" t="s">
        <v>2357</v>
      </c>
    </row>
    <row r="902" spans="2:9" x14ac:dyDescent="0.3">
      <c r="B902" s="572" t="s">
        <v>85</v>
      </c>
      <c r="C902" s="567" t="s">
        <v>2358</v>
      </c>
      <c r="D902" s="567" t="s">
        <v>2233</v>
      </c>
      <c r="E902" s="573" t="s">
        <v>1917</v>
      </c>
      <c r="F902" s="576">
        <v>15027.81</v>
      </c>
      <c r="G902" s="563" t="s">
        <v>2356</v>
      </c>
      <c r="H902" s="567" t="s">
        <v>1955</v>
      </c>
      <c r="I902" s="567" t="s">
        <v>2357</v>
      </c>
    </row>
    <row r="903" spans="2:9" x14ac:dyDescent="0.3">
      <c r="B903" s="572" t="s">
        <v>85</v>
      </c>
      <c r="C903" s="567" t="s">
        <v>2358</v>
      </c>
      <c r="D903" s="567" t="s">
        <v>2233</v>
      </c>
      <c r="E903" s="573" t="s">
        <v>1917</v>
      </c>
      <c r="F903" s="576">
        <v>5598.19</v>
      </c>
      <c r="G903" s="563" t="s">
        <v>2356</v>
      </c>
      <c r="H903" s="567" t="s">
        <v>1955</v>
      </c>
      <c r="I903" s="567" t="s">
        <v>2357</v>
      </c>
    </row>
    <row r="904" spans="2:9" x14ac:dyDescent="0.3">
      <c r="B904" s="572" t="s">
        <v>85</v>
      </c>
      <c r="C904" s="567" t="s">
        <v>2358</v>
      </c>
      <c r="D904" s="567" t="s">
        <v>2233</v>
      </c>
      <c r="E904" s="573" t="s">
        <v>1917</v>
      </c>
      <c r="F904" s="576">
        <v>12788</v>
      </c>
      <c r="G904" s="563" t="s">
        <v>2356</v>
      </c>
      <c r="H904" s="567" t="s">
        <v>1955</v>
      </c>
      <c r="I904" s="567" t="s">
        <v>2357</v>
      </c>
    </row>
    <row r="905" spans="2:9" x14ac:dyDescent="0.3">
      <c r="B905" s="572" t="s">
        <v>85</v>
      </c>
      <c r="C905" s="567" t="s">
        <v>2358</v>
      </c>
      <c r="D905" s="567" t="s">
        <v>2233</v>
      </c>
      <c r="E905" s="573" t="s">
        <v>1917</v>
      </c>
      <c r="F905" s="576">
        <v>205</v>
      </c>
      <c r="G905" s="563" t="s">
        <v>2356</v>
      </c>
      <c r="H905" s="567" t="s">
        <v>1955</v>
      </c>
      <c r="I905" s="567" t="s">
        <v>2357</v>
      </c>
    </row>
    <row r="906" spans="2:9" x14ac:dyDescent="0.3">
      <c r="B906" s="567" t="s">
        <v>85</v>
      </c>
      <c r="C906" s="567" t="s">
        <v>2358</v>
      </c>
      <c r="D906" s="567" t="s">
        <v>2233</v>
      </c>
      <c r="E906" s="567" t="s">
        <v>1917</v>
      </c>
      <c r="F906" s="563">
        <v>45000</v>
      </c>
      <c r="G906" s="563" t="s">
        <v>2356</v>
      </c>
      <c r="H906" s="567" t="s">
        <v>1955</v>
      </c>
      <c r="I906" s="567" t="s">
        <v>2357</v>
      </c>
    </row>
    <row r="907" spans="2:9" x14ac:dyDescent="0.3">
      <c r="B907" s="567" t="s">
        <v>85</v>
      </c>
      <c r="C907" s="567" t="s">
        <v>2358</v>
      </c>
      <c r="D907" s="567" t="s">
        <v>2233</v>
      </c>
      <c r="E907" s="567" t="s">
        <v>1917</v>
      </c>
      <c r="F907" s="563">
        <v>45000</v>
      </c>
      <c r="G907" s="563" t="s">
        <v>2356</v>
      </c>
      <c r="H907" s="567" t="s">
        <v>1955</v>
      </c>
      <c r="I907" s="567" t="s">
        <v>2357</v>
      </c>
    </row>
    <row r="908" spans="2:9" x14ac:dyDescent="0.3">
      <c r="B908" s="567" t="s">
        <v>85</v>
      </c>
      <c r="C908" s="567" t="s">
        <v>2358</v>
      </c>
      <c r="D908" s="567" t="s">
        <v>2233</v>
      </c>
      <c r="E908" s="567" t="s">
        <v>1917</v>
      </c>
      <c r="F908" s="563">
        <v>45000</v>
      </c>
      <c r="G908" s="563" t="s">
        <v>2356</v>
      </c>
      <c r="H908" s="567" t="s">
        <v>1955</v>
      </c>
      <c r="I908" s="567" t="s">
        <v>2357</v>
      </c>
    </row>
    <row r="909" spans="2:9" x14ac:dyDescent="0.3">
      <c r="B909" s="567" t="s">
        <v>469</v>
      </c>
      <c r="C909" s="567" t="s">
        <v>2358</v>
      </c>
      <c r="D909" s="567" t="s">
        <v>2233</v>
      </c>
      <c r="E909" s="567" t="s">
        <v>1900</v>
      </c>
      <c r="F909" s="563">
        <v>7027779</v>
      </c>
      <c r="G909" s="563" t="s">
        <v>2356</v>
      </c>
      <c r="H909" s="567" t="s">
        <v>1955</v>
      </c>
      <c r="I909" s="567" t="s">
        <v>2357</v>
      </c>
    </row>
    <row r="910" spans="2:9" x14ac:dyDescent="0.3">
      <c r="B910" s="567" t="s">
        <v>469</v>
      </c>
      <c r="C910" s="567" t="s">
        <v>2358</v>
      </c>
      <c r="D910" s="567" t="s">
        <v>2233</v>
      </c>
      <c r="E910" s="567" t="s">
        <v>1914</v>
      </c>
      <c r="F910" s="563">
        <v>25528353</v>
      </c>
      <c r="G910" s="563" t="s">
        <v>2356</v>
      </c>
      <c r="H910" s="567" t="s">
        <v>1955</v>
      </c>
      <c r="I910" s="567" t="s">
        <v>2357</v>
      </c>
    </row>
    <row r="911" spans="2:9" x14ac:dyDescent="0.3">
      <c r="B911" s="567" t="s">
        <v>469</v>
      </c>
      <c r="C911" s="567" t="s">
        <v>2358</v>
      </c>
      <c r="D911" s="567" t="s">
        <v>2233</v>
      </c>
      <c r="E911" s="567" t="s">
        <v>1917</v>
      </c>
      <c r="F911" s="563">
        <v>500000</v>
      </c>
      <c r="G911" s="563" t="s">
        <v>2356</v>
      </c>
      <c r="H911" s="567" t="s">
        <v>1955</v>
      </c>
      <c r="I911" s="567" t="s">
        <v>2357</v>
      </c>
    </row>
    <row r="912" spans="2:9" x14ac:dyDescent="0.3">
      <c r="B912" s="567" t="s">
        <v>469</v>
      </c>
      <c r="C912" s="567" t="s">
        <v>2358</v>
      </c>
      <c r="D912" s="567" t="s">
        <v>2233</v>
      </c>
      <c r="E912" s="567" t="s">
        <v>1910</v>
      </c>
      <c r="F912" s="563">
        <v>2900000</v>
      </c>
      <c r="G912" s="563" t="s">
        <v>2356</v>
      </c>
      <c r="H912" s="567" t="s">
        <v>1955</v>
      </c>
      <c r="I912" s="567" t="s">
        <v>2357</v>
      </c>
    </row>
    <row r="913" spans="2:9" x14ac:dyDescent="0.3">
      <c r="B913" s="567" t="s">
        <v>469</v>
      </c>
      <c r="C913" s="567" t="s">
        <v>2358</v>
      </c>
      <c r="D913" s="567" t="s">
        <v>2233</v>
      </c>
      <c r="E913" s="567" t="s">
        <v>1916</v>
      </c>
      <c r="F913" s="563">
        <v>1500000</v>
      </c>
      <c r="G913" s="563" t="s">
        <v>2356</v>
      </c>
      <c r="H913" s="567" t="s">
        <v>1955</v>
      </c>
      <c r="I913" s="567" t="s">
        <v>2357</v>
      </c>
    </row>
    <row r="914" spans="2:9" x14ac:dyDescent="0.3">
      <c r="B914" s="567" t="s">
        <v>469</v>
      </c>
      <c r="C914" s="567" t="s">
        <v>2358</v>
      </c>
      <c r="D914" s="567" t="s">
        <v>2233</v>
      </c>
      <c r="E914" s="567" t="s">
        <v>1924</v>
      </c>
      <c r="F914" s="563">
        <v>2192400</v>
      </c>
      <c r="G914" s="563" t="s">
        <v>2356</v>
      </c>
      <c r="H914" s="567" t="s">
        <v>1955</v>
      </c>
      <c r="I914" s="567" t="s">
        <v>2357</v>
      </c>
    </row>
    <row r="915" spans="2:9" x14ac:dyDescent="0.3">
      <c r="B915" s="567" t="s">
        <v>2361</v>
      </c>
      <c r="C915" s="567" t="s">
        <v>2358</v>
      </c>
      <c r="D915" s="567" t="s">
        <v>2233</v>
      </c>
      <c r="E915" s="567" t="s">
        <v>1898</v>
      </c>
      <c r="F915" s="563">
        <v>55662238</v>
      </c>
      <c r="G915" s="563" t="s">
        <v>2356</v>
      </c>
      <c r="H915" s="567" t="s">
        <v>1955</v>
      </c>
      <c r="I915" s="567" t="s">
        <v>2357</v>
      </c>
    </row>
    <row r="916" spans="2:9" x14ac:dyDescent="0.3">
      <c r="B916" s="567" t="s">
        <v>2361</v>
      </c>
      <c r="C916" s="567" t="s">
        <v>2358</v>
      </c>
      <c r="D916" s="567" t="s">
        <v>2233</v>
      </c>
      <c r="E916" s="567" t="s">
        <v>1900</v>
      </c>
      <c r="F916" s="563">
        <v>5978201</v>
      </c>
      <c r="G916" s="563" t="s">
        <v>2356</v>
      </c>
      <c r="H916" s="567" t="s">
        <v>1955</v>
      </c>
      <c r="I916" s="567" t="s">
        <v>2357</v>
      </c>
    </row>
    <row r="917" spans="2:9" x14ac:dyDescent="0.3">
      <c r="B917" s="567" t="s">
        <v>2361</v>
      </c>
      <c r="C917" s="567" t="s">
        <v>2358</v>
      </c>
      <c r="D917" s="567" t="s">
        <v>2233</v>
      </c>
      <c r="E917" s="567" t="s">
        <v>1917</v>
      </c>
      <c r="F917" s="563">
        <v>84000</v>
      </c>
      <c r="G917" s="563" t="s">
        <v>2356</v>
      </c>
      <c r="H917" s="567" t="s">
        <v>1955</v>
      </c>
      <c r="I917" s="567" t="s">
        <v>2357</v>
      </c>
    </row>
    <row r="918" spans="2:9" x14ac:dyDescent="0.3">
      <c r="B918" s="567" t="s">
        <v>2361</v>
      </c>
      <c r="C918" s="567" t="s">
        <v>2358</v>
      </c>
      <c r="D918" s="567" t="s">
        <v>2233</v>
      </c>
      <c r="E918" s="567" t="s">
        <v>1910</v>
      </c>
      <c r="F918" s="563">
        <v>1000000</v>
      </c>
      <c r="G918" s="563" t="s">
        <v>2356</v>
      </c>
      <c r="H918" s="567" t="s">
        <v>1955</v>
      </c>
      <c r="I918" s="567" t="s">
        <v>2357</v>
      </c>
    </row>
    <row r="919" spans="2:9" x14ac:dyDescent="0.3">
      <c r="B919" s="567" t="s">
        <v>2362</v>
      </c>
      <c r="C919" s="567" t="s">
        <v>2358</v>
      </c>
      <c r="D919" s="567" t="s">
        <v>2233</v>
      </c>
      <c r="E919" s="567" t="s">
        <v>1898</v>
      </c>
      <c r="F919" s="563">
        <v>53777333</v>
      </c>
      <c r="G919" s="563" t="s">
        <v>2356</v>
      </c>
      <c r="H919" s="567" t="s">
        <v>1955</v>
      </c>
      <c r="I919" s="567" t="s">
        <v>2357</v>
      </c>
    </row>
    <row r="920" spans="2:9" x14ac:dyDescent="0.3">
      <c r="B920" s="567" t="s">
        <v>2362</v>
      </c>
      <c r="C920" s="567" t="s">
        <v>2358</v>
      </c>
      <c r="D920" s="567" t="s">
        <v>2233</v>
      </c>
      <c r="E920" s="567" t="s">
        <v>1900</v>
      </c>
      <c r="F920" s="563">
        <v>33849249</v>
      </c>
      <c r="G920" s="563" t="s">
        <v>2356</v>
      </c>
      <c r="H920" s="567" t="s">
        <v>1955</v>
      </c>
      <c r="I920" s="567" t="s">
        <v>2357</v>
      </c>
    </row>
    <row r="921" spans="2:9" x14ac:dyDescent="0.3">
      <c r="B921" s="567" t="s">
        <v>2362</v>
      </c>
      <c r="C921" s="567" t="s">
        <v>2358</v>
      </c>
      <c r="D921" s="567" t="s">
        <v>2233</v>
      </c>
      <c r="E921" s="567" t="s">
        <v>1917</v>
      </c>
      <c r="F921" s="563">
        <v>40000</v>
      </c>
      <c r="G921" s="563" t="s">
        <v>2356</v>
      </c>
      <c r="H921" s="567" t="s">
        <v>1955</v>
      </c>
      <c r="I921" s="567" t="s">
        <v>2357</v>
      </c>
    </row>
    <row r="922" spans="2:9" x14ac:dyDescent="0.3">
      <c r="B922" s="567" t="s">
        <v>2362</v>
      </c>
      <c r="C922" s="567" t="s">
        <v>2358</v>
      </c>
      <c r="D922" s="567" t="s">
        <v>2233</v>
      </c>
      <c r="E922" s="567" t="s">
        <v>1910</v>
      </c>
      <c r="F922" s="563">
        <v>9617320</v>
      </c>
      <c r="G922" s="563" t="s">
        <v>2356</v>
      </c>
      <c r="H922" s="567" t="s">
        <v>1955</v>
      </c>
      <c r="I922" s="567" t="s">
        <v>2357</v>
      </c>
    </row>
    <row r="923" spans="2:9" x14ac:dyDescent="0.3">
      <c r="B923" s="567" t="s">
        <v>106</v>
      </c>
      <c r="C923" s="567" t="s">
        <v>2358</v>
      </c>
      <c r="D923" s="567" t="s">
        <v>2235</v>
      </c>
      <c r="E923" s="567" t="s">
        <v>1898</v>
      </c>
      <c r="F923" s="563">
        <v>9001089.9900000002</v>
      </c>
      <c r="G923" s="563" t="s">
        <v>2356</v>
      </c>
      <c r="H923" s="567" t="s">
        <v>1955</v>
      </c>
      <c r="I923" s="567" t="s">
        <v>2357</v>
      </c>
    </row>
    <row r="924" spans="2:9" x14ac:dyDescent="0.3">
      <c r="B924" s="567" t="s">
        <v>106</v>
      </c>
      <c r="C924" s="567" t="s">
        <v>2358</v>
      </c>
      <c r="D924" s="567" t="s">
        <v>2235</v>
      </c>
      <c r="E924" s="567" t="s">
        <v>1917</v>
      </c>
      <c r="F924" s="563">
        <v>496000</v>
      </c>
      <c r="G924" s="563" t="s">
        <v>2356</v>
      </c>
      <c r="H924" s="567" t="s">
        <v>1955</v>
      </c>
      <c r="I924" s="567" t="s">
        <v>2357</v>
      </c>
    </row>
    <row r="925" spans="2:9" x14ac:dyDescent="0.3">
      <c r="B925" s="567" t="s">
        <v>1889</v>
      </c>
      <c r="C925" s="567" t="s">
        <v>2358</v>
      </c>
      <c r="D925" s="567" t="s">
        <v>2235</v>
      </c>
      <c r="E925" s="567" t="s">
        <v>1898</v>
      </c>
      <c r="F925" s="563">
        <v>1616731</v>
      </c>
      <c r="G925" s="563" t="s">
        <v>2356</v>
      </c>
      <c r="H925" s="567" t="s">
        <v>1955</v>
      </c>
      <c r="I925" s="567" t="s">
        <v>2357</v>
      </c>
    </row>
    <row r="926" spans="2:9" x14ac:dyDescent="0.3">
      <c r="B926" s="567" t="s">
        <v>1889</v>
      </c>
      <c r="C926" s="567" t="s">
        <v>2358</v>
      </c>
      <c r="D926" s="567" t="s">
        <v>2235</v>
      </c>
      <c r="E926" s="567" t="s">
        <v>1914</v>
      </c>
      <c r="F926" s="563">
        <v>1017097</v>
      </c>
      <c r="G926" s="563" t="s">
        <v>2356</v>
      </c>
      <c r="H926" s="567" t="s">
        <v>1955</v>
      </c>
      <c r="I926" s="567" t="s">
        <v>2357</v>
      </c>
    </row>
    <row r="927" spans="2:9" x14ac:dyDescent="0.3">
      <c r="B927" s="567" t="s">
        <v>1889</v>
      </c>
      <c r="C927" s="567" t="s">
        <v>2358</v>
      </c>
      <c r="D927" s="567" t="s">
        <v>2235</v>
      </c>
      <c r="E927" s="567" t="s">
        <v>1917</v>
      </c>
      <c r="F927" s="563">
        <v>177000</v>
      </c>
      <c r="G927" s="563" t="s">
        <v>2356</v>
      </c>
      <c r="H927" s="567" t="s">
        <v>1955</v>
      </c>
      <c r="I927" s="567" t="s">
        <v>2357</v>
      </c>
    </row>
    <row r="928" spans="2:9" x14ac:dyDescent="0.3">
      <c r="B928" s="567" t="s">
        <v>1889</v>
      </c>
      <c r="C928" s="567" t="s">
        <v>2358</v>
      </c>
      <c r="D928" s="567" t="s">
        <v>2235</v>
      </c>
      <c r="E928" s="567" t="s">
        <v>1918</v>
      </c>
      <c r="F928" s="563">
        <v>3430648</v>
      </c>
      <c r="G928" s="563" t="s">
        <v>2356</v>
      </c>
      <c r="H928" s="567" t="s">
        <v>1955</v>
      </c>
      <c r="I928" s="567" t="s">
        <v>2357</v>
      </c>
    </row>
    <row r="929" spans="2:9" x14ac:dyDescent="0.3">
      <c r="B929" s="567" t="s">
        <v>1889</v>
      </c>
      <c r="C929" s="567" t="s">
        <v>2358</v>
      </c>
      <c r="D929" s="567" t="s">
        <v>2235</v>
      </c>
      <c r="E929" s="567" t="s">
        <v>1924</v>
      </c>
      <c r="F929" s="563">
        <v>165000</v>
      </c>
      <c r="G929" s="563" t="s">
        <v>2356</v>
      </c>
      <c r="H929" s="567" t="s">
        <v>1955</v>
      </c>
      <c r="I929" s="567" t="s">
        <v>2357</v>
      </c>
    </row>
    <row r="930" spans="2:9" x14ac:dyDescent="0.3">
      <c r="B930" s="567" t="s">
        <v>132</v>
      </c>
      <c r="C930" s="567" t="s">
        <v>2358</v>
      </c>
      <c r="D930" s="567" t="s">
        <v>2235</v>
      </c>
      <c r="E930" s="567" t="s">
        <v>1898</v>
      </c>
      <c r="F930" s="563">
        <v>4526639</v>
      </c>
      <c r="G930" s="563" t="s">
        <v>2356</v>
      </c>
      <c r="H930" s="567" t="s">
        <v>1955</v>
      </c>
      <c r="I930" s="567" t="s">
        <v>2357</v>
      </c>
    </row>
    <row r="931" spans="2:9" x14ac:dyDescent="0.3">
      <c r="B931" s="567" t="s">
        <v>132</v>
      </c>
      <c r="C931" s="567" t="s">
        <v>2358</v>
      </c>
      <c r="D931" s="567" t="s">
        <v>2235</v>
      </c>
      <c r="E931" s="567" t="s">
        <v>1912</v>
      </c>
      <c r="F931" s="563">
        <v>594621</v>
      </c>
      <c r="G931" s="563" t="s">
        <v>2356</v>
      </c>
      <c r="H931" s="567" t="s">
        <v>1955</v>
      </c>
      <c r="I931" s="567" t="s">
        <v>2357</v>
      </c>
    </row>
    <row r="932" spans="2:9" x14ac:dyDescent="0.3">
      <c r="B932" s="567" t="s">
        <v>132</v>
      </c>
      <c r="C932" s="567" t="s">
        <v>2358</v>
      </c>
      <c r="D932" s="567" t="s">
        <v>2235</v>
      </c>
      <c r="E932" s="567" t="s">
        <v>1919</v>
      </c>
      <c r="F932" s="563">
        <v>774210</v>
      </c>
      <c r="G932" s="563" t="s">
        <v>2356</v>
      </c>
      <c r="H932" s="567" t="s">
        <v>1955</v>
      </c>
      <c r="I932" s="567" t="s">
        <v>2357</v>
      </c>
    </row>
    <row r="933" spans="2:9" x14ac:dyDescent="0.3">
      <c r="B933" s="567" t="s">
        <v>132</v>
      </c>
      <c r="C933" s="567" t="s">
        <v>2358</v>
      </c>
      <c r="D933" s="567" t="s">
        <v>2235</v>
      </c>
      <c r="E933" s="567" t="s">
        <v>1917</v>
      </c>
      <c r="F933" s="563">
        <v>343000</v>
      </c>
      <c r="G933" s="563" t="s">
        <v>2356</v>
      </c>
      <c r="H933" s="567" t="s">
        <v>1955</v>
      </c>
      <c r="I933" s="567" t="s">
        <v>2357</v>
      </c>
    </row>
    <row r="934" spans="2:9" x14ac:dyDescent="0.3">
      <c r="B934" s="567" t="s">
        <v>132</v>
      </c>
      <c r="C934" s="567" t="s">
        <v>2358</v>
      </c>
      <c r="D934" s="567" t="s">
        <v>2235</v>
      </c>
      <c r="E934" s="567" t="s">
        <v>1918</v>
      </c>
      <c r="F934" s="563">
        <v>1000000</v>
      </c>
      <c r="G934" s="563" t="s">
        <v>2356</v>
      </c>
      <c r="H934" s="567" t="s">
        <v>1955</v>
      </c>
      <c r="I934" s="567" t="s">
        <v>2357</v>
      </c>
    </row>
    <row r="935" spans="2:9" x14ac:dyDescent="0.3">
      <c r="B935" s="567" t="s">
        <v>99</v>
      </c>
      <c r="C935" s="567" t="s">
        <v>2358</v>
      </c>
      <c r="D935" s="567" t="s">
        <v>2235</v>
      </c>
      <c r="E935" s="567" t="s">
        <v>1898</v>
      </c>
      <c r="F935" s="563">
        <v>8451162</v>
      </c>
      <c r="G935" s="563" t="s">
        <v>2356</v>
      </c>
      <c r="H935" s="567" t="s">
        <v>1955</v>
      </c>
      <c r="I935" s="567" t="s">
        <v>2357</v>
      </c>
    </row>
    <row r="936" spans="2:9" x14ac:dyDescent="0.3">
      <c r="B936" s="567" t="s">
        <v>99</v>
      </c>
      <c r="C936" s="567" t="s">
        <v>2358</v>
      </c>
      <c r="D936" s="567" t="s">
        <v>2235</v>
      </c>
      <c r="E936" s="567" t="s">
        <v>1900</v>
      </c>
      <c r="F936" s="563">
        <v>518806</v>
      </c>
      <c r="G936" s="563" t="s">
        <v>2356</v>
      </c>
      <c r="H936" s="567" t="s">
        <v>1955</v>
      </c>
      <c r="I936" s="567" t="s">
        <v>2357</v>
      </c>
    </row>
    <row r="937" spans="2:9" x14ac:dyDescent="0.3">
      <c r="B937" s="567" t="s">
        <v>115</v>
      </c>
      <c r="C937" s="567" t="s">
        <v>2358</v>
      </c>
      <c r="D937" s="567" t="s">
        <v>2235</v>
      </c>
      <c r="E937" s="567" t="s">
        <v>1898</v>
      </c>
      <c r="F937" s="563">
        <v>14839477</v>
      </c>
      <c r="G937" s="563" t="s">
        <v>2356</v>
      </c>
      <c r="H937" s="567" t="s">
        <v>1955</v>
      </c>
      <c r="I937" s="567" t="s">
        <v>2357</v>
      </c>
    </row>
    <row r="938" spans="2:9" x14ac:dyDescent="0.3">
      <c r="B938" s="567" t="s">
        <v>115</v>
      </c>
      <c r="C938" s="567" t="s">
        <v>2358</v>
      </c>
      <c r="D938" s="567" t="s">
        <v>2235</v>
      </c>
      <c r="E938" s="567" t="s">
        <v>1900</v>
      </c>
      <c r="F938" s="563">
        <v>98000</v>
      </c>
      <c r="G938" s="563" t="s">
        <v>2356</v>
      </c>
      <c r="H938" s="567" t="s">
        <v>1955</v>
      </c>
      <c r="I938" s="567" t="s">
        <v>2357</v>
      </c>
    </row>
    <row r="939" spans="2:9" x14ac:dyDescent="0.3">
      <c r="B939" s="567" t="s">
        <v>115</v>
      </c>
      <c r="C939" s="567" t="s">
        <v>2358</v>
      </c>
      <c r="D939" s="567" t="s">
        <v>2235</v>
      </c>
      <c r="E939" s="567" t="s">
        <v>1912</v>
      </c>
      <c r="F939" s="563">
        <v>49894782</v>
      </c>
      <c r="G939" s="563" t="s">
        <v>2356</v>
      </c>
      <c r="H939" s="567" t="s">
        <v>1955</v>
      </c>
      <c r="I939" s="567" t="s">
        <v>2357</v>
      </c>
    </row>
    <row r="940" spans="2:9" x14ac:dyDescent="0.3">
      <c r="B940" s="567" t="s">
        <v>115</v>
      </c>
      <c r="C940" s="567" t="s">
        <v>2358</v>
      </c>
      <c r="D940" s="567" t="s">
        <v>2235</v>
      </c>
      <c r="E940" s="567" t="s">
        <v>1919</v>
      </c>
      <c r="F940" s="563">
        <v>3109075</v>
      </c>
      <c r="G940" s="563" t="s">
        <v>2356</v>
      </c>
      <c r="H940" s="567" t="s">
        <v>1955</v>
      </c>
      <c r="I940" s="567" t="s">
        <v>2357</v>
      </c>
    </row>
    <row r="941" spans="2:9" x14ac:dyDescent="0.3">
      <c r="B941" s="567" t="s">
        <v>115</v>
      </c>
      <c r="C941" s="567" t="s">
        <v>2358</v>
      </c>
      <c r="D941" s="567" t="s">
        <v>2235</v>
      </c>
      <c r="E941" s="567" t="s">
        <v>1917</v>
      </c>
      <c r="F941" s="563">
        <v>320000</v>
      </c>
      <c r="G941" s="563" t="s">
        <v>2356</v>
      </c>
      <c r="H941" s="567" t="s">
        <v>1955</v>
      </c>
      <c r="I941" s="567" t="s">
        <v>2357</v>
      </c>
    </row>
    <row r="942" spans="2:9" x14ac:dyDescent="0.3">
      <c r="B942" s="567" t="s">
        <v>94</v>
      </c>
      <c r="C942" s="567" t="s">
        <v>2358</v>
      </c>
      <c r="D942" s="567" t="s">
        <v>2234</v>
      </c>
      <c r="E942" s="567" t="s">
        <v>1898</v>
      </c>
      <c r="F942" s="563">
        <v>2182130</v>
      </c>
      <c r="G942" s="563" t="s">
        <v>2356</v>
      </c>
      <c r="H942" s="567" t="s">
        <v>1955</v>
      </c>
      <c r="I942" s="567" t="s">
        <v>2357</v>
      </c>
    </row>
    <row r="943" spans="2:9" x14ac:dyDescent="0.3">
      <c r="B943" s="567" t="s">
        <v>95</v>
      </c>
      <c r="C943" s="567" t="s">
        <v>2358</v>
      </c>
      <c r="D943" s="567" t="s">
        <v>2234</v>
      </c>
      <c r="E943" s="567" t="s">
        <v>1898</v>
      </c>
      <c r="F943" s="563">
        <v>790965</v>
      </c>
      <c r="G943" s="563" t="s">
        <v>2356</v>
      </c>
      <c r="H943" s="567" t="s">
        <v>1955</v>
      </c>
      <c r="I943" s="567" t="s">
        <v>2357</v>
      </c>
    </row>
    <row r="944" spans="2:9" x14ac:dyDescent="0.3">
      <c r="B944" s="567" t="s">
        <v>95</v>
      </c>
      <c r="C944" s="567" t="s">
        <v>2358</v>
      </c>
      <c r="D944" s="567" t="s">
        <v>2234</v>
      </c>
      <c r="E944" s="567" t="s">
        <v>1912</v>
      </c>
      <c r="F944" s="563">
        <v>157513</v>
      </c>
      <c r="G944" s="563" t="s">
        <v>2356</v>
      </c>
      <c r="H944" s="567" t="s">
        <v>1955</v>
      </c>
      <c r="I944" s="567" t="s">
        <v>2357</v>
      </c>
    </row>
    <row r="945" spans="2:9" x14ac:dyDescent="0.3">
      <c r="B945" s="567" t="s">
        <v>95</v>
      </c>
      <c r="C945" s="567" t="s">
        <v>2358</v>
      </c>
      <c r="D945" s="567" t="s">
        <v>2234</v>
      </c>
      <c r="E945" s="567" t="s">
        <v>1917</v>
      </c>
      <c r="F945" s="563">
        <v>7890.02</v>
      </c>
      <c r="G945" s="563" t="s">
        <v>2356</v>
      </c>
      <c r="H945" s="567" t="s">
        <v>1955</v>
      </c>
      <c r="I945" s="567" t="s">
        <v>2357</v>
      </c>
    </row>
    <row r="946" spans="2:9" x14ac:dyDescent="0.3">
      <c r="B946" s="567" t="s">
        <v>90</v>
      </c>
      <c r="C946" s="567" t="s">
        <v>2355</v>
      </c>
      <c r="D946" s="567" t="s">
        <v>2234</v>
      </c>
      <c r="E946" s="567" t="s">
        <v>1898</v>
      </c>
      <c r="F946" s="563">
        <v>3512067</v>
      </c>
      <c r="G946" s="563" t="s">
        <v>2356</v>
      </c>
      <c r="H946" s="567" t="s">
        <v>1955</v>
      </c>
      <c r="I946" s="567" t="s">
        <v>2357</v>
      </c>
    </row>
    <row r="947" spans="2:9" x14ac:dyDescent="0.3">
      <c r="B947" s="567" t="s">
        <v>90</v>
      </c>
      <c r="C947" s="567" t="s">
        <v>2355</v>
      </c>
      <c r="D947" s="567" t="s">
        <v>2234</v>
      </c>
      <c r="E947" s="567" t="s">
        <v>1905</v>
      </c>
      <c r="F947" s="563">
        <v>18447343.75</v>
      </c>
      <c r="G947" s="563" t="s">
        <v>2356</v>
      </c>
      <c r="H947" s="567" t="s">
        <v>2363</v>
      </c>
      <c r="I947" s="567" t="s">
        <v>2363</v>
      </c>
    </row>
    <row r="948" spans="2:9" x14ac:dyDescent="0.3">
      <c r="B948" s="567" t="s">
        <v>90</v>
      </c>
      <c r="C948" s="567" t="s">
        <v>2355</v>
      </c>
      <c r="D948" s="567" t="s">
        <v>2234</v>
      </c>
      <c r="E948" s="567" t="s">
        <v>1900</v>
      </c>
      <c r="F948" s="563">
        <v>1392842</v>
      </c>
      <c r="G948" s="563" t="s">
        <v>2356</v>
      </c>
      <c r="H948" s="567" t="s">
        <v>1955</v>
      </c>
      <c r="I948" s="567" t="s">
        <v>2357</v>
      </c>
    </row>
    <row r="949" spans="2:9" x14ac:dyDescent="0.3">
      <c r="B949" s="567" t="s">
        <v>90</v>
      </c>
      <c r="C949" s="567" t="s">
        <v>2355</v>
      </c>
      <c r="D949" s="567" t="s">
        <v>2234</v>
      </c>
      <c r="E949" s="567" t="s">
        <v>1917</v>
      </c>
      <c r="F949" s="563">
        <v>59000</v>
      </c>
      <c r="G949" s="563" t="s">
        <v>2356</v>
      </c>
      <c r="H949" s="567" t="s">
        <v>1955</v>
      </c>
      <c r="I949" s="567" t="s">
        <v>2357</v>
      </c>
    </row>
    <row r="950" spans="2:9" x14ac:dyDescent="0.3">
      <c r="B950" s="567" t="s">
        <v>90</v>
      </c>
      <c r="C950" s="567" t="s">
        <v>2355</v>
      </c>
      <c r="D950" s="567" t="s">
        <v>2234</v>
      </c>
      <c r="E950" s="567" t="s">
        <v>1910</v>
      </c>
      <c r="F950" s="563">
        <v>1400000</v>
      </c>
      <c r="G950" s="563" t="s">
        <v>2356</v>
      </c>
      <c r="H950" s="567" t="s">
        <v>1955</v>
      </c>
      <c r="I950" s="567" t="s">
        <v>2357</v>
      </c>
    </row>
    <row r="951" spans="2:9" x14ac:dyDescent="0.3">
      <c r="B951" s="567" t="s">
        <v>93</v>
      </c>
      <c r="C951" s="567" t="s">
        <v>2358</v>
      </c>
      <c r="D951" s="567" t="s">
        <v>2234</v>
      </c>
      <c r="E951" s="567" t="s">
        <v>1931</v>
      </c>
      <c r="F951" s="563">
        <v>702479</v>
      </c>
      <c r="G951" s="563" t="s">
        <v>2356</v>
      </c>
      <c r="H951" s="567" t="s">
        <v>1955</v>
      </c>
      <c r="I951" s="567" t="s">
        <v>2357</v>
      </c>
    </row>
    <row r="952" spans="2:9" x14ac:dyDescent="0.3">
      <c r="B952" s="567" t="s">
        <v>93</v>
      </c>
      <c r="C952" s="567" t="s">
        <v>2358</v>
      </c>
      <c r="D952" s="567" t="s">
        <v>2234</v>
      </c>
      <c r="E952" s="575" t="s">
        <v>1898</v>
      </c>
      <c r="F952" s="563">
        <v>1346540</v>
      </c>
      <c r="G952" s="563" t="s">
        <v>2356</v>
      </c>
      <c r="H952" s="567" t="s">
        <v>1955</v>
      </c>
      <c r="I952" s="567" t="s">
        <v>2357</v>
      </c>
    </row>
    <row r="953" spans="2:9" x14ac:dyDescent="0.3">
      <c r="B953" s="567" t="s">
        <v>93</v>
      </c>
      <c r="C953" s="567" t="s">
        <v>2358</v>
      </c>
      <c r="D953" s="567" t="s">
        <v>2234</v>
      </c>
      <c r="E953" s="567" t="s">
        <v>1917</v>
      </c>
      <c r="F953" s="563">
        <v>60000</v>
      </c>
      <c r="G953" s="563" t="s">
        <v>2356</v>
      </c>
      <c r="H953" s="567" t="s">
        <v>1955</v>
      </c>
      <c r="I953" s="567" t="s">
        <v>2357</v>
      </c>
    </row>
    <row r="954" spans="2:9" x14ac:dyDescent="0.3">
      <c r="B954" s="567" t="s">
        <v>93</v>
      </c>
      <c r="C954" s="567" t="s">
        <v>2358</v>
      </c>
      <c r="D954" s="567" t="s">
        <v>2234</v>
      </c>
      <c r="E954" s="575" t="s">
        <v>1925</v>
      </c>
      <c r="F954" s="563">
        <v>20000</v>
      </c>
      <c r="G954" s="563" t="s">
        <v>2356</v>
      </c>
      <c r="H954" s="567" t="s">
        <v>1955</v>
      </c>
      <c r="I954" s="567" t="s">
        <v>2357</v>
      </c>
    </row>
    <row r="955" spans="2:9" x14ac:dyDescent="0.3">
      <c r="B955" s="567" t="s">
        <v>93</v>
      </c>
      <c r="C955" s="567" t="s">
        <v>2358</v>
      </c>
      <c r="D955" s="567" t="s">
        <v>2234</v>
      </c>
      <c r="E955" s="574" t="s">
        <v>1918</v>
      </c>
      <c r="F955" s="563">
        <v>500000</v>
      </c>
      <c r="G955" s="563" t="s">
        <v>2356</v>
      </c>
      <c r="H955" s="567" t="s">
        <v>1955</v>
      </c>
      <c r="I955" s="567" t="s">
        <v>2357</v>
      </c>
    </row>
    <row r="956" spans="2:9" x14ac:dyDescent="0.3">
      <c r="B956" s="567" t="s">
        <v>2361</v>
      </c>
      <c r="C956" s="567" t="s">
        <v>2358</v>
      </c>
      <c r="D956" s="567" t="s">
        <v>2233</v>
      </c>
      <c r="E956" s="574" t="s">
        <v>1909</v>
      </c>
      <c r="F956" s="563">
        <v>44206476</v>
      </c>
      <c r="G956" s="563" t="s">
        <v>2356</v>
      </c>
      <c r="H956" s="567" t="s">
        <v>1957</v>
      </c>
      <c r="I956" s="567" t="s">
        <v>2357</v>
      </c>
    </row>
    <row r="957" spans="2:9" x14ac:dyDescent="0.3">
      <c r="B957" s="567" t="s">
        <v>2361</v>
      </c>
      <c r="C957" s="567" t="s">
        <v>2358</v>
      </c>
      <c r="D957" s="567" t="s">
        <v>2233</v>
      </c>
      <c r="E957" s="575" t="s">
        <v>1923</v>
      </c>
      <c r="F957" s="563">
        <v>41772</v>
      </c>
      <c r="G957" s="563" t="s">
        <v>2356</v>
      </c>
      <c r="H957" s="567" t="s">
        <v>1957</v>
      </c>
      <c r="I957" s="567" t="s">
        <v>2357</v>
      </c>
    </row>
    <row r="958" spans="2:9" x14ac:dyDescent="0.3">
      <c r="B958" s="567" t="s">
        <v>1805</v>
      </c>
      <c r="C958" s="567" t="s">
        <v>2358</v>
      </c>
      <c r="D958" s="567" t="s">
        <v>2233</v>
      </c>
      <c r="E958" s="574" t="s">
        <v>1909</v>
      </c>
      <c r="F958" s="563">
        <v>225247</v>
      </c>
      <c r="G958" s="563" t="s">
        <v>2356</v>
      </c>
      <c r="H958" s="567" t="s">
        <v>1957</v>
      </c>
      <c r="I958" s="567" t="s">
        <v>2357</v>
      </c>
    </row>
    <row r="959" spans="2:9" x14ac:dyDescent="0.3">
      <c r="B959" s="567" t="s">
        <v>2361</v>
      </c>
      <c r="C959" s="567" t="s">
        <v>2358</v>
      </c>
      <c r="D959" s="567" t="s">
        <v>2233</v>
      </c>
      <c r="E959" s="575" t="s">
        <v>1920</v>
      </c>
      <c r="F959" s="563">
        <v>423119</v>
      </c>
      <c r="G959" s="563" t="s">
        <v>2356</v>
      </c>
      <c r="H959" s="567" t="s">
        <v>1957</v>
      </c>
      <c r="I959" s="567" t="s">
        <v>2357</v>
      </c>
    </row>
    <row r="960" spans="2:9" x14ac:dyDescent="0.3">
      <c r="B960" s="567" t="s">
        <v>2361</v>
      </c>
      <c r="C960" s="567" t="s">
        <v>2358</v>
      </c>
      <c r="D960" s="567" t="s">
        <v>2233</v>
      </c>
      <c r="E960" s="574" t="s">
        <v>1926</v>
      </c>
      <c r="F960" s="563">
        <v>221821</v>
      </c>
      <c r="G960" s="563" t="s">
        <v>2356</v>
      </c>
      <c r="H960" s="567" t="s">
        <v>1957</v>
      </c>
      <c r="I960" s="567" t="s">
        <v>2357</v>
      </c>
    </row>
    <row r="961" spans="2:9" x14ac:dyDescent="0.3">
      <c r="B961" s="567" t="s">
        <v>2362</v>
      </c>
      <c r="C961" s="567" t="s">
        <v>2358</v>
      </c>
      <c r="D961" s="567" t="s">
        <v>2233</v>
      </c>
      <c r="E961" s="567" t="s">
        <v>1909</v>
      </c>
      <c r="F961" s="563">
        <v>678923</v>
      </c>
      <c r="G961" s="563" t="s">
        <v>2356</v>
      </c>
      <c r="H961" s="567" t="s">
        <v>1957</v>
      </c>
      <c r="I961" s="567" t="s">
        <v>2357</v>
      </c>
    </row>
    <row r="962" spans="2:9" x14ac:dyDescent="0.3">
      <c r="B962" s="567" t="s">
        <v>2362</v>
      </c>
      <c r="C962" s="567" t="s">
        <v>2358</v>
      </c>
      <c r="D962" s="567" t="s">
        <v>2233</v>
      </c>
      <c r="E962" s="575" t="s">
        <v>1926</v>
      </c>
      <c r="F962" s="563">
        <v>18870</v>
      </c>
      <c r="G962" s="563" t="s">
        <v>2356</v>
      </c>
      <c r="H962" s="567" t="s">
        <v>1957</v>
      </c>
      <c r="I962" s="567" t="s">
        <v>2357</v>
      </c>
    </row>
    <row r="963" spans="2:9" x14ac:dyDescent="0.3">
      <c r="B963" s="567" t="s">
        <v>83</v>
      </c>
      <c r="C963" s="567" t="s">
        <v>2358</v>
      </c>
      <c r="D963" s="567" t="s">
        <v>2233</v>
      </c>
      <c r="E963" s="567" t="s">
        <v>1909</v>
      </c>
      <c r="F963" s="563">
        <v>234402</v>
      </c>
      <c r="G963" s="563" t="s">
        <v>2356</v>
      </c>
      <c r="H963" s="567" t="s">
        <v>1957</v>
      </c>
      <c r="I963" s="567" t="s">
        <v>2357</v>
      </c>
    </row>
    <row r="964" spans="2:9" x14ac:dyDescent="0.3">
      <c r="B964" s="567" t="s">
        <v>83</v>
      </c>
      <c r="C964" s="567" t="s">
        <v>2358</v>
      </c>
      <c r="D964" s="567" t="s">
        <v>2233</v>
      </c>
      <c r="E964" s="575" t="s">
        <v>1920</v>
      </c>
      <c r="F964" s="563">
        <v>7032013</v>
      </c>
      <c r="G964" s="563" t="s">
        <v>2356</v>
      </c>
      <c r="H964" s="567" t="s">
        <v>1957</v>
      </c>
      <c r="I964" s="567" t="s">
        <v>2357</v>
      </c>
    </row>
    <row r="965" spans="2:9" x14ac:dyDescent="0.3">
      <c r="B965" s="567" t="s">
        <v>83</v>
      </c>
      <c r="C965" s="567" t="s">
        <v>2358</v>
      </c>
      <c r="D965" s="567" t="s">
        <v>2233</v>
      </c>
      <c r="E965" s="567" t="s">
        <v>1921</v>
      </c>
      <c r="F965" s="563">
        <v>5484970</v>
      </c>
      <c r="G965" s="563" t="s">
        <v>2356</v>
      </c>
      <c r="H965" s="567" t="s">
        <v>1957</v>
      </c>
      <c r="I965" s="567" t="s">
        <v>2357</v>
      </c>
    </row>
    <row r="966" spans="2:9" x14ac:dyDescent="0.3">
      <c r="B966" s="567" t="s">
        <v>103</v>
      </c>
      <c r="C966" s="567" t="s">
        <v>2358</v>
      </c>
      <c r="D966" s="567" t="s">
        <v>2235</v>
      </c>
      <c r="E966" s="575" t="s">
        <v>1909</v>
      </c>
      <c r="F966" s="563">
        <v>29556380</v>
      </c>
      <c r="G966" s="563" t="s">
        <v>2356</v>
      </c>
      <c r="H966" s="567" t="s">
        <v>1957</v>
      </c>
      <c r="I966" s="567" t="s">
        <v>2357</v>
      </c>
    </row>
    <row r="967" spans="2:9" x14ac:dyDescent="0.3">
      <c r="B967" s="567" t="s">
        <v>103</v>
      </c>
      <c r="C967" s="567" t="s">
        <v>2358</v>
      </c>
      <c r="D967" s="567" t="s">
        <v>2235</v>
      </c>
      <c r="E967" s="567" t="s">
        <v>1935</v>
      </c>
      <c r="F967" s="563">
        <v>142013315</v>
      </c>
      <c r="G967" s="563" t="s">
        <v>2356</v>
      </c>
      <c r="H967" s="567" t="s">
        <v>1957</v>
      </c>
      <c r="I967" s="567" t="s">
        <v>2357</v>
      </c>
    </row>
    <row r="968" spans="2:9" x14ac:dyDescent="0.3">
      <c r="B968" s="567" t="s">
        <v>106</v>
      </c>
      <c r="C968" s="567" t="s">
        <v>2358</v>
      </c>
      <c r="D968" s="567" t="s">
        <v>2235</v>
      </c>
      <c r="E968" s="575" t="s">
        <v>1909</v>
      </c>
      <c r="F968" s="563">
        <v>27250254</v>
      </c>
      <c r="G968" s="563" t="s">
        <v>2356</v>
      </c>
      <c r="H968" s="567" t="s">
        <v>1957</v>
      </c>
      <c r="I968" s="567" t="s">
        <v>2357</v>
      </c>
    </row>
    <row r="969" spans="2:9" x14ac:dyDescent="0.3">
      <c r="B969" s="567" t="s">
        <v>106</v>
      </c>
      <c r="C969" s="567" t="s">
        <v>2358</v>
      </c>
      <c r="D969" s="567" t="s">
        <v>2235</v>
      </c>
      <c r="E969" s="567" t="s">
        <v>1935</v>
      </c>
      <c r="F969" s="563">
        <v>68519394</v>
      </c>
      <c r="G969" s="563" t="s">
        <v>2356</v>
      </c>
      <c r="H969" s="567" t="s">
        <v>1957</v>
      </c>
      <c r="I969" s="567" t="s">
        <v>2357</v>
      </c>
    </row>
    <row r="970" spans="2:9" x14ac:dyDescent="0.3">
      <c r="B970" s="567" t="s">
        <v>112</v>
      </c>
      <c r="C970" s="567" t="s">
        <v>2358</v>
      </c>
      <c r="D970" s="567" t="s">
        <v>2235</v>
      </c>
      <c r="E970" s="575" t="s">
        <v>1909</v>
      </c>
      <c r="F970" s="563">
        <v>4220371</v>
      </c>
      <c r="G970" s="563" t="s">
        <v>2356</v>
      </c>
      <c r="H970" s="567" t="s">
        <v>1957</v>
      </c>
      <c r="I970" s="567" t="s">
        <v>2357</v>
      </c>
    </row>
    <row r="971" spans="2:9" x14ac:dyDescent="0.3">
      <c r="B971" s="567" t="s">
        <v>112</v>
      </c>
      <c r="C971" s="567" t="s">
        <v>2358</v>
      </c>
      <c r="D971" s="567" t="s">
        <v>2235</v>
      </c>
      <c r="E971" s="567" t="s">
        <v>1935</v>
      </c>
      <c r="F971" s="563">
        <v>15040665</v>
      </c>
      <c r="G971" s="563" t="s">
        <v>2356</v>
      </c>
      <c r="H971" s="567" t="s">
        <v>1957</v>
      </c>
      <c r="I971" s="567" t="s">
        <v>2357</v>
      </c>
    </row>
    <row r="972" spans="2:9" x14ac:dyDescent="0.3">
      <c r="B972" s="567" t="s">
        <v>128</v>
      </c>
      <c r="C972" s="567" t="s">
        <v>2358</v>
      </c>
      <c r="D972" s="567" t="s">
        <v>2235</v>
      </c>
      <c r="E972" s="575" t="s">
        <v>1909</v>
      </c>
      <c r="F972" s="563">
        <v>1891827</v>
      </c>
      <c r="G972" s="563" t="s">
        <v>2356</v>
      </c>
      <c r="H972" s="567" t="s">
        <v>1957</v>
      </c>
      <c r="I972" s="567" t="s">
        <v>2357</v>
      </c>
    </row>
    <row r="973" spans="2:9" x14ac:dyDescent="0.3">
      <c r="B973" s="567" t="s">
        <v>128</v>
      </c>
      <c r="C973" s="567" t="s">
        <v>2358</v>
      </c>
      <c r="D973" s="567" t="s">
        <v>2235</v>
      </c>
      <c r="E973" s="567" t="s">
        <v>1935</v>
      </c>
      <c r="F973" s="563">
        <v>7790180</v>
      </c>
      <c r="G973" s="563" t="s">
        <v>2356</v>
      </c>
      <c r="H973" s="567" t="s">
        <v>1957</v>
      </c>
      <c r="I973" s="567" t="s">
        <v>2357</v>
      </c>
    </row>
    <row r="974" spans="2:9" x14ac:dyDescent="0.3">
      <c r="B974" s="567" t="s">
        <v>104</v>
      </c>
      <c r="C974" s="567" t="s">
        <v>2358</v>
      </c>
      <c r="D974" s="567" t="s">
        <v>2235</v>
      </c>
      <c r="E974" s="575" t="s">
        <v>1909</v>
      </c>
      <c r="F974" s="563">
        <v>3339312</v>
      </c>
      <c r="G974" s="563" t="s">
        <v>2356</v>
      </c>
      <c r="H974" s="567" t="s">
        <v>1957</v>
      </c>
      <c r="I974" s="567" t="s">
        <v>2357</v>
      </c>
    </row>
    <row r="975" spans="2:9" x14ac:dyDescent="0.3">
      <c r="B975" s="567" t="s">
        <v>104</v>
      </c>
      <c r="C975" s="567" t="s">
        <v>2358</v>
      </c>
      <c r="D975" s="567" t="s">
        <v>2235</v>
      </c>
      <c r="E975" s="567" t="s">
        <v>1935</v>
      </c>
      <c r="F975" s="563">
        <v>9601496</v>
      </c>
      <c r="G975" s="563" t="s">
        <v>2356</v>
      </c>
      <c r="H975" s="567" t="s">
        <v>1957</v>
      </c>
      <c r="I975" s="567" t="s">
        <v>2357</v>
      </c>
    </row>
    <row r="976" spans="2:9" x14ac:dyDescent="0.3">
      <c r="B976" s="567" t="s">
        <v>99</v>
      </c>
      <c r="C976" s="567" t="s">
        <v>2358</v>
      </c>
      <c r="D976" s="567" t="s">
        <v>2235</v>
      </c>
      <c r="E976" s="567" t="s">
        <v>1909</v>
      </c>
      <c r="F976" s="563">
        <v>53853535</v>
      </c>
      <c r="G976" s="563" t="s">
        <v>2356</v>
      </c>
      <c r="H976" s="567" t="s">
        <v>1957</v>
      </c>
      <c r="I976" s="567" t="s">
        <v>2357</v>
      </c>
    </row>
    <row r="977" spans="2:9" x14ac:dyDescent="0.3">
      <c r="B977" s="567" t="s">
        <v>99</v>
      </c>
      <c r="C977" s="567" t="s">
        <v>2358</v>
      </c>
      <c r="D977" s="567" t="s">
        <v>2235</v>
      </c>
      <c r="E977" s="575" t="s">
        <v>1935</v>
      </c>
      <c r="F977" s="563">
        <v>321741372</v>
      </c>
      <c r="G977" s="563" t="s">
        <v>2356</v>
      </c>
      <c r="H977" s="567" t="s">
        <v>1957</v>
      </c>
      <c r="I977" s="567" t="s">
        <v>2357</v>
      </c>
    </row>
    <row r="978" spans="2:9" x14ac:dyDescent="0.3">
      <c r="B978" s="567" t="s">
        <v>159</v>
      </c>
      <c r="C978" s="567" t="s">
        <v>2358</v>
      </c>
      <c r="D978" s="567" t="s">
        <v>2235</v>
      </c>
      <c r="E978" s="567" t="s">
        <v>1909</v>
      </c>
      <c r="F978" s="563">
        <v>129019</v>
      </c>
      <c r="G978" s="563" t="s">
        <v>2356</v>
      </c>
      <c r="H978" s="567" t="s">
        <v>1957</v>
      </c>
      <c r="I978" s="567" t="s">
        <v>2357</v>
      </c>
    </row>
    <row r="979" spans="2:9" x14ac:dyDescent="0.3">
      <c r="B979" s="567" t="s">
        <v>159</v>
      </c>
      <c r="C979" s="567" t="s">
        <v>2358</v>
      </c>
      <c r="D979" s="567" t="s">
        <v>2235</v>
      </c>
      <c r="E979" s="567" t="s">
        <v>1923</v>
      </c>
      <c r="F979" s="563">
        <v>129923</v>
      </c>
      <c r="G979" s="563" t="s">
        <v>2356</v>
      </c>
      <c r="H979" s="567" t="s">
        <v>1957</v>
      </c>
      <c r="I979" s="567" t="s">
        <v>2357</v>
      </c>
    </row>
    <row r="980" spans="2:9" x14ac:dyDescent="0.3">
      <c r="B980" s="567" t="s">
        <v>159</v>
      </c>
      <c r="C980" s="567" t="s">
        <v>2358</v>
      </c>
      <c r="D980" s="567" t="s">
        <v>2235</v>
      </c>
      <c r="E980" s="575" t="s">
        <v>1921</v>
      </c>
      <c r="F980" s="563">
        <v>45224</v>
      </c>
      <c r="G980" s="563" t="s">
        <v>2356</v>
      </c>
      <c r="H980" s="567" t="s">
        <v>1957</v>
      </c>
      <c r="I980" s="567" t="s">
        <v>2357</v>
      </c>
    </row>
    <row r="981" spans="2:9" x14ac:dyDescent="0.3">
      <c r="B981" s="567" t="s">
        <v>136</v>
      </c>
      <c r="C981" s="567" t="s">
        <v>2358</v>
      </c>
      <c r="D981" s="567" t="s">
        <v>2235</v>
      </c>
      <c r="E981" s="574" t="s">
        <v>1909</v>
      </c>
      <c r="F981" s="563">
        <v>1132796</v>
      </c>
      <c r="G981" s="563" t="s">
        <v>2356</v>
      </c>
      <c r="H981" s="567" t="s">
        <v>1957</v>
      </c>
      <c r="I981" s="567" t="s">
        <v>2357</v>
      </c>
    </row>
    <row r="982" spans="2:9" x14ac:dyDescent="0.3">
      <c r="B982" s="567" t="s">
        <v>136</v>
      </c>
      <c r="C982" s="567" t="s">
        <v>2358</v>
      </c>
      <c r="D982" s="567" t="s">
        <v>2235</v>
      </c>
      <c r="E982" s="567" t="s">
        <v>1907</v>
      </c>
      <c r="F982" s="563">
        <v>2831989</v>
      </c>
      <c r="G982" s="563" t="s">
        <v>2356</v>
      </c>
      <c r="H982" s="567" t="s">
        <v>1957</v>
      </c>
      <c r="I982" s="567" t="s">
        <v>2357</v>
      </c>
    </row>
    <row r="983" spans="2:9" x14ac:dyDescent="0.3">
      <c r="B983" s="567" t="s">
        <v>136</v>
      </c>
      <c r="C983" s="567" t="s">
        <v>2358</v>
      </c>
      <c r="D983" s="567" t="s">
        <v>2235</v>
      </c>
      <c r="E983" s="575" t="s">
        <v>1915</v>
      </c>
      <c r="F983" s="563">
        <v>2973589</v>
      </c>
      <c r="G983" s="563" t="s">
        <v>2356</v>
      </c>
      <c r="H983" s="567" t="s">
        <v>1957</v>
      </c>
      <c r="I983" s="567" t="s">
        <v>2357</v>
      </c>
    </row>
    <row r="984" spans="2:9" x14ac:dyDescent="0.3">
      <c r="B984" s="567" t="s">
        <v>106</v>
      </c>
      <c r="C984" s="567" t="s">
        <v>2358</v>
      </c>
      <c r="D984" s="567" t="s">
        <v>2235</v>
      </c>
      <c r="E984" s="574" t="s">
        <v>1909</v>
      </c>
      <c r="F984" s="563">
        <v>957902</v>
      </c>
      <c r="G984" s="563" t="s">
        <v>2356</v>
      </c>
      <c r="H984" s="567" t="s">
        <v>1957</v>
      </c>
      <c r="I984" s="567" t="s">
        <v>2357</v>
      </c>
    </row>
    <row r="985" spans="2:9" x14ac:dyDescent="0.3">
      <c r="B985" s="567" t="s">
        <v>106</v>
      </c>
      <c r="C985" s="567" t="s">
        <v>2358</v>
      </c>
      <c r="D985" s="567" t="s">
        <v>2235</v>
      </c>
      <c r="E985" s="567" t="s">
        <v>1926</v>
      </c>
      <c r="F985" s="563">
        <v>1118634</v>
      </c>
      <c r="G985" s="563" t="s">
        <v>2356</v>
      </c>
      <c r="H985" s="567" t="s">
        <v>1957</v>
      </c>
      <c r="I985" s="567" t="s">
        <v>2357</v>
      </c>
    </row>
    <row r="986" spans="2:9" x14ac:dyDescent="0.3">
      <c r="B986" s="567" t="s">
        <v>106</v>
      </c>
      <c r="C986" s="567" t="s">
        <v>2358</v>
      </c>
      <c r="D986" s="567" t="s">
        <v>2235</v>
      </c>
      <c r="E986" s="575" t="s">
        <v>1915</v>
      </c>
      <c r="F986" s="563">
        <v>4014890</v>
      </c>
      <c r="G986" s="563" t="s">
        <v>2356</v>
      </c>
      <c r="H986" s="567" t="s">
        <v>1957</v>
      </c>
      <c r="I986" s="567" t="s">
        <v>2357</v>
      </c>
    </row>
    <row r="987" spans="2:9" x14ac:dyDescent="0.3">
      <c r="B987" s="567" t="s">
        <v>133</v>
      </c>
      <c r="C987" s="567" t="s">
        <v>2358</v>
      </c>
      <c r="D987" s="567" t="s">
        <v>2235</v>
      </c>
      <c r="E987" s="574" t="s">
        <v>1909</v>
      </c>
      <c r="F987" s="563">
        <v>879680</v>
      </c>
      <c r="G987" s="563" t="s">
        <v>2356</v>
      </c>
      <c r="H987" s="567" t="s">
        <v>1957</v>
      </c>
      <c r="I987" s="567" t="s">
        <v>2357</v>
      </c>
    </row>
    <row r="988" spans="2:9" x14ac:dyDescent="0.3">
      <c r="B988" s="567" t="s">
        <v>133</v>
      </c>
      <c r="C988" s="567" t="s">
        <v>2358</v>
      </c>
      <c r="D988" s="567" t="s">
        <v>2235</v>
      </c>
      <c r="E988" s="567" t="s">
        <v>1926</v>
      </c>
      <c r="F988" s="563">
        <v>2199197</v>
      </c>
      <c r="G988" s="563" t="s">
        <v>2356</v>
      </c>
      <c r="H988" s="567" t="s">
        <v>1957</v>
      </c>
      <c r="I988" s="567" t="s">
        <v>2357</v>
      </c>
    </row>
    <row r="989" spans="2:9" x14ac:dyDescent="0.3">
      <c r="B989" s="567" t="s">
        <v>133</v>
      </c>
      <c r="C989" s="567" t="s">
        <v>2358</v>
      </c>
      <c r="D989" s="567" t="s">
        <v>2235</v>
      </c>
      <c r="E989" s="575" t="s">
        <v>1915</v>
      </c>
      <c r="F989" s="563">
        <v>2309156</v>
      </c>
      <c r="G989" s="563" t="s">
        <v>2356</v>
      </c>
      <c r="H989" s="567" t="s">
        <v>1957</v>
      </c>
      <c r="I989" s="567" t="s">
        <v>2357</v>
      </c>
    </row>
    <row r="990" spans="2:9" x14ac:dyDescent="0.3">
      <c r="B990" s="567" t="s">
        <v>99</v>
      </c>
      <c r="C990" s="567" t="s">
        <v>2358</v>
      </c>
      <c r="D990" s="567" t="s">
        <v>2235</v>
      </c>
      <c r="E990" s="574" t="s">
        <v>1909</v>
      </c>
      <c r="F990" s="563">
        <v>440829</v>
      </c>
      <c r="G990" s="563" t="s">
        <v>2356</v>
      </c>
      <c r="H990" s="567" t="s">
        <v>1957</v>
      </c>
      <c r="I990" s="567" t="s">
        <v>2357</v>
      </c>
    </row>
    <row r="991" spans="2:9" x14ac:dyDescent="0.3">
      <c r="B991" s="567" t="s">
        <v>99</v>
      </c>
      <c r="C991" s="567" t="s">
        <v>2358</v>
      </c>
      <c r="D991" s="567" t="s">
        <v>2235</v>
      </c>
      <c r="E991" s="567" t="s">
        <v>1926</v>
      </c>
      <c r="F991" s="563">
        <v>1195747</v>
      </c>
      <c r="G991" s="563" t="s">
        <v>2356</v>
      </c>
      <c r="H991" s="567" t="s">
        <v>1957</v>
      </c>
      <c r="I991" s="567" t="s">
        <v>2357</v>
      </c>
    </row>
    <row r="992" spans="2:9" x14ac:dyDescent="0.3">
      <c r="B992" s="567" t="s">
        <v>99</v>
      </c>
      <c r="C992" s="567" t="s">
        <v>2358</v>
      </c>
      <c r="D992" s="567" t="s">
        <v>2235</v>
      </c>
      <c r="E992" s="575" t="s">
        <v>1915</v>
      </c>
      <c r="F992" s="563">
        <v>1437784</v>
      </c>
      <c r="G992" s="563" t="s">
        <v>2356</v>
      </c>
      <c r="H992" s="567" t="s">
        <v>1957</v>
      </c>
      <c r="I992" s="567" t="s">
        <v>2357</v>
      </c>
    </row>
    <row r="993" spans="2:9" x14ac:dyDescent="0.3">
      <c r="B993" s="567" t="s">
        <v>108</v>
      </c>
      <c r="C993" s="567" t="s">
        <v>2358</v>
      </c>
      <c r="D993" s="567" t="s">
        <v>2235</v>
      </c>
      <c r="E993" s="574" t="s">
        <v>1909</v>
      </c>
      <c r="F993" s="563">
        <v>2474735</v>
      </c>
      <c r="G993" s="563" t="s">
        <v>2356</v>
      </c>
      <c r="H993" s="567" t="s">
        <v>1957</v>
      </c>
      <c r="I993" s="567" t="s">
        <v>2357</v>
      </c>
    </row>
    <row r="994" spans="2:9" x14ac:dyDescent="0.3">
      <c r="B994" s="567" t="s">
        <v>108</v>
      </c>
      <c r="C994" s="567" t="s">
        <v>2358</v>
      </c>
      <c r="D994" s="567" t="s">
        <v>2235</v>
      </c>
      <c r="E994" s="567" t="s">
        <v>1926</v>
      </c>
      <c r="F994" s="563">
        <v>7187171</v>
      </c>
      <c r="G994" s="563" t="s">
        <v>2356</v>
      </c>
      <c r="H994" s="567" t="s">
        <v>1957</v>
      </c>
      <c r="I994" s="567" t="s">
        <v>2357</v>
      </c>
    </row>
    <row r="995" spans="2:9" x14ac:dyDescent="0.3">
      <c r="B995" s="567" t="s">
        <v>108</v>
      </c>
      <c r="C995" s="567" t="s">
        <v>2358</v>
      </c>
      <c r="D995" s="567" t="s">
        <v>2235</v>
      </c>
      <c r="E995" s="575" t="s">
        <v>1915</v>
      </c>
      <c r="F995" s="563">
        <v>7546530</v>
      </c>
      <c r="G995" s="563" t="s">
        <v>2356</v>
      </c>
      <c r="H995" s="567" t="s">
        <v>1957</v>
      </c>
      <c r="I995" s="567" t="s">
        <v>2357</v>
      </c>
    </row>
    <row r="996" spans="2:9" x14ac:dyDescent="0.3">
      <c r="B996" s="567" t="s">
        <v>132</v>
      </c>
      <c r="C996" s="567" t="s">
        <v>2358</v>
      </c>
      <c r="D996" s="567" t="s">
        <v>2235</v>
      </c>
      <c r="E996" s="574" t="s">
        <v>1909</v>
      </c>
      <c r="F996" s="563">
        <v>1968946</v>
      </c>
      <c r="G996" s="563" t="s">
        <v>2356</v>
      </c>
      <c r="H996" s="567" t="s">
        <v>1957</v>
      </c>
      <c r="I996" s="567" t="s">
        <v>2357</v>
      </c>
    </row>
    <row r="997" spans="2:9" x14ac:dyDescent="0.3">
      <c r="B997" s="567" t="s">
        <v>132</v>
      </c>
      <c r="C997" s="567" t="s">
        <v>2358</v>
      </c>
      <c r="D997" s="567" t="s">
        <v>2235</v>
      </c>
      <c r="E997" s="567" t="s">
        <v>1926</v>
      </c>
      <c r="F997" s="563">
        <v>11328252</v>
      </c>
      <c r="G997" s="563" t="s">
        <v>2356</v>
      </c>
      <c r="H997" s="567" t="s">
        <v>1957</v>
      </c>
      <c r="I997" s="567" t="s">
        <v>2357</v>
      </c>
    </row>
    <row r="998" spans="2:9" x14ac:dyDescent="0.3">
      <c r="B998" s="567" t="s">
        <v>132</v>
      </c>
      <c r="C998" s="567" t="s">
        <v>2358</v>
      </c>
      <c r="D998" s="567" t="s">
        <v>2235</v>
      </c>
      <c r="E998" s="575" t="s">
        <v>1915</v>
      </c>
      <c r="F998" s="563">
        <v>19695831</v>
      </c>
      <c r="G998" s="563" t="s">
        <v>2356</v>
      </c>
      <c r="H998" s="567" t="s">
        <v>1957</v>
      </c>
      <c r="I998" s="567" t="s">
        <v>2357</v>
      </c>
    </row>
    <row r="999" spans="2:9" x14ac:dyDescent="0.3">
      <c r="B999" s="567" t="s">
        <v>107</v>
      </c>
      <c r="C999" s="567" t="s">
        <v>2358</v>
      </c>
      <c r="D999" s="567" t="s">
        <v>2235</v>
      </c>
      <c r="E999" s="574" t="s">
        <v>1909</v>
      </c>
      <c r="F999" s="563">
        <v>1408</v>
      </c>
      <c r="G999" s="563" t="s">
        <v>2356</v>
      </c>
      <c r="H999" s="567" t="s">
        <v>1957</v>
      </c>
      <c r="I999" s="567" t="s">
        <v>2357</v>
      </c>
    </row>
    <row r="1000" spans="2:9" x14ac:dyDescent="0.3">
      <c r="B1000" s="567" t="s">
        <v>107</v>
      </c>
      <c r="C1000" s="567" t="s">
        <v>2358</v>
      </c>
      <c r="D1000" s="567" t="s">
        <v>2235</v>
      </c>
      <c r="E1000" s="567" t="s">
        <v>1926</v>
      </c>
      <c r="F1000" s="563">
        <v>21109</v>
      </c>
      <c r="G1000" s="563" t="s">
        <v>2356</v>
      </c>
      <c r="H1000" s="567" t="s">
        <v>1957</v>
      </c>
      <c r="I1000" s="567" t="s">
        <v>2357</v>
      </c>
    </row>
    <row r="1001" spans="2:9" x14ac:dyDescent="0.3">
      <c r="B1001" s="567" t="s">
        <v>107</v>
      </c>
      <c r="C1001" s="567" t="s">
        <v>2358</v>
      </c>
      <c r="D1001" s="567" t="s">
        <v>2235</v>
      </c>
      <c r="E1001" s="575" t="s">
        <v>1915</v>
      </c>
      <c r="F1001" s="563">
        <v>16465</v>
      </c>
      <c r="G1001" s="563" t="s">
        <v>2356</v>
      </c>
      <c r="H1001" s="567" t="s">
        <v>1957</v>
      </c>
      <c r="I1001" s="567" t="s">
        <v>2357</v>
      </c>
    </row>
    <row r="1002" spans="2:9" x14ac:dyDescent="0.3">
      <c r="B1002" s="567" t="s">
        <v>143</v>
      </c>
      <c r="C1002" s="567" t="s">
        <v>2358</v>
      </c>
      <c r="D1002" s="567" t="s">
        <v>2235</v>
      </c>
      <c r="E1002" s="574" t="s">
        <v>1909</v>
      </c>
      <c r="F1002" s="563">
        <v>3128</v>
      </c>
      <c r="G1002" s="563" t="s">
        <v>2356</v>
      </c>
      <c r="H1002" s="567" t="s">
        <v>1957</v>
      </c>
      <c r="I1002" s="567" t="s">
        <v>2357</v>
      </c>
    </row>
    <row r="1003" spans="2:9" x14ac:dyDescent="0.3">
      <c r="B1003" s="567" t="s">
        <v>143</v>
      </c>
      <c r="C1003" s="567" t="s">
        <v>2358</v>
      </c>
      <c r="D1003" s="567" t="s">
        <v>2235</v>
      </c>
      <c r="E1003" s="567" t="s">
        <v>1926</v>
      </c>
      <c r="F1003" s="563">
        <v>31278</v>
      </c>
      <c r="G1003" s="563" t="s">
        <v>2356</v>
      </c>
      <c r="H1003" s="567" t="s">
        <v>1957</v>
      </c>
      <c r="I1003" s="567" t="s">
        <v>2357</v>
      </c>
    </row>
    <row r="1004" spans="2:9" x14ac:dyDescent="0.3">
      <c r="B1004" s="567" t="s">
        <v>143</v>
      </c>
      <c r="C1004" s="567" t="s">
        <v>2358</v>
      </c>
      <c r="D1004" s="567" t="s">
        <v>2235</v>
      </c>
      <c r="E1004" s="575" t="s">
        <v>1915</v>
      </c>
      <c r="F1004" s="563">
        <v>33780</v>
      </c>
      <c r="G1004" s="563" t="s">
        <v>2356</v>
      </c>
      <c r="H1004" s="567" t="s">
        <v>1957</v>
      </c>
      <c r="I1004" s="567" t="s">
        <v>2357</v>
      </c>
    </row>
    <row r="1005" spans="2:9" x14ac:dyDescent="0.3">
      <c r="B1005" s="567" t="s">
        <v>101</v>
      </c>
      <c r="C1005" s="567" t="s">
        <v>2358</v>
      </c>
      <c r="D1005" s="567" t="s">
        <v>2235</v>
      </c>
      <c r="E1005" s="574" t="s">
        <v>1909</v>
      </c>
      <c r="F1005" s="563">
        <v>7420191</v>
      </c>
      <c r="G1005" s="563" t="s">
        <v>2356</v>
      </c>
      <c r="H1005" s="567" t="s">
        <v>1957</v>
      </c>
      <c r="I1005" s="567" t="s">
        <v>2357</v>
      </c>
    </row>
    <row r="1006" spans="2:9" x14ac:dyDescent="0.3">
      <c r="B1006" s="567" t="s">
        <v>101</v>
      </c>
      <c r="C1006" s="567" t="s">
        <v>2358</v>
      </c>
      <c r="D1006" s="567" t="s">
        <v>2235</v>
      </c>
      <c r="E1006" s="567" t="s">
        <v>1926</v>
      </c>
      <c r="F1006" s="563">
        <v>53103670</v>
      </c>
      <c r="G1006" s="563" t="s">
        <v>2356</v>
      </c>
      <c r="H1006" s="567" t="s">
        <v>1957</v>
      </c>
      <c r="I1006" s="567" t="s">
        <v>2357</v>
      </c>
    </row>
    <row r="1007" spans="2:9" x14ac:dyDescent="0.3">
      <c r="B1007" s="567" t="s">
        <v>101</v>
      </c>
      <c r="C1007" s="567" t="s">
        <v>2358</v>
      </c>
      <c r="D1007" s="567" t="s">
        <v>2235</v>
      </c>
      <c r="E1007" s="575" t="s">
        <v>1915</v>
      </c>
      <c r="F1007" s="563">
        <v>73586003</v>
      </c>
      <c r="G1007" s="563" t="s">
        <v>2356</v>
      </c>
      <c r="H1007" s="567" t="s">
        <v>1957</v>
      </c>
      <c r="I1007" s="567" t="s">
        <v>2357</v>
      </c>
    </row>
    <row r="1008" spans="2:9" x14ac:dyDescent="0.3">
      <c r="B1008" s="567" t="s">
        <v>98</v>
      </c>
      <c r="C1008" s="567" t="s">
        <v>2358</v>
      </c>
      <c r="D1008" s="567" t="s">
        <v>2235</v>
      </c>
      <c r="E1008" s="574" t="s">
        <v>1909</v>
      </c>
      <c r="F1008" s="563">
        <v>4887406</v>
      </c>
      <c r="G1008" s="563" t="s">
        <v>2356</v>
      </c>
      <c r="H1008" s="567" t="s">
        <v>1957</v>
      </c>
      <c r="I1008" s="567" t="s">
        <v>2357</v>
      </c>
    </row>
    <row r="1009" spans="2:9" x14ac:dyDescent="0.3">
      <c r="B1009" s="567" t="s">
        <v>98</v>
      </c>
      <c r="C1009" s="567" t="s">
        <v>2358</v>
      </c>
      <c r="D1009" s="567" t="s">
        <v>2235</v>
      </c>
      <c r="E1009" s="575" t="s">
        <v>1926</v>
      </c>
      <c r="F1009" s="563">
        <v>22358091</v>
      </c>
      <c r="G1009" s="563" t="s">
        <v>2356</v>
      </c>
      <c r="H1009" s="567" t="s">
        <v>1957</v>
      </c>
      <c r="I1009" s="567" t="s">
        <v>2357</v>
      </c>
    </row>
    <row r="1010" spans="2:9" x14ac:dyDescent="0.3">
      <c r="B1010" s="567" t="s">
        <v>98</v>
      </c>
      <c r="C1010" s="567" t="s">
        <v>2358</v>
      </c>
      <c r="D1010" s="567" t="s">
        <v>2235</v>
      </c>
      <c r="E1010" s="574" t="s">
        <v>1915</v>
      </c>
      <c r="F1010" s="563">
        <v>42182475</v>
      </c>
      <c r="G1010" s="563" t="s">
        <v>2356</v>
      </c>
      <c r="H1010" s="567" t="s">
        <v>1957</v>
      </c>
      <c r="I1010" s="567" t="s">
        <v>2357</v>
      </c>
    </row>
    <row r="1011" spans="2:9" x14ac:dyDescent="0.3">
      <c r="B1011" s="567" t="s">
        <v>159</v>
      </c>
      <c r="C1011" s="567" t="s">
        <v>2358</v>
      </c>
      <c r="D1011" s="567" t="s">
        <v>2235</v>
      </c>
      <c r="E1011" s="567" t="s">
        <v>1909</v>
      </c>
      <c r="F1011" s="563">
        <v>2599631</v>
      </c>
      <c r="G1011" s="563" t="s">
        <v>2356</v>
      </c>
      <c r="H1011" s="567" t="s">
        <v>1957</v>
      </c>
      <c r="I1011" s="567" t="s">
        <v>2357</v>
      </c>
    </row>
    <row r="1012" spans="2:9" x14ac:dyDescent="0.3">
      <c r="B1012" s="567" t="s">
        <v>159</v>
      </c>
      <c r="C1012" s="567" t="s">
        <v>2358</v>
      </c>
      <c r="D1012" s="567" t="s">
        <v>2235</v>
      </c>
      <c r="E1012" s="574" t="s">
        <v>1926</v>
      </c>
      <c r="F1012" s="563">
        <v>6499076</v>
      </c>
      <c r="G1012" s="563" t="s">
        <v>2356</v>
      </c>
      <c r="H1012" s="567" t="s">
        <v>1957</v>
      </c>
      <c r="I1012" s="567" t="s">
        <v>2357</v>
      </c>
    </row>
    <row r="1013" spans="2:9" x14ac:dyDescent="0.3">
      <c r="B1013" s="567" t="s">
        <v>111</v>
      </c>
      <c r="C1013" s="567" t="s">
        <v>2358</v>
      </c>
      <c r="D1013" s="567" t="s">
        <v>2235</v>
      </c>
      <c r="E1013" s="575" t="s">
        <v>1909</v>
      </c>
      <c r="F1013" s="563">
        <v>4973254</v>
      </c>
      <c r="G1013" s="563" t="s">
        <v>2356</v>
      </c>
      <c r="H1013" s="567" t="s">
        <v>1957</v>
      </c>
      <c r="I1013" s="567" t="s">
        <v>2357</v>
      </c>
    </row>
    <row r="1014" spans="2:9" x14ac:dyDescent="0.3">
      <c r="B1014" s="567" t="s">
        <v>111</v>
      </c>
      <c r="C1014" s="567" t="s">
        <v>2358</v>
      </c>
      <c r="D1014" s="567" t="s">
        <v>2235</v>
      </c>
      <c r="E1014" s="574" t="s">
        <v>1926</v>
      </c>
      <c r="F1014" s="563">
        <v>17233723</v>
      </c>
      <c r="G1014" s="563" t="s">
        <v>2356</v>
      </c>
      <c r="H1014" s="567" t="s">
        <v>1957</v>
      </c>
      <c r="I1014" s="567" t="s">
        <v>2357</v>
      </c>
    </row>
    <row r="1015" spans="2:9" x14ac:dyDescent="0.3">
      <c r="B1015" s="567" t="s">
        <v>111</v>
      </c>
      <c r="C1015" s="567" t="s">
        <v>2358</v>
      </c>
      <c r="D1015" s="567" t="s">
        <v>2235</v>
      </c>
      <c r="E1015" s="575" t="s">
        <v>1915</v>
      </c>
      <c r="F1015" s="563">
        <v>13929515</v>
      </c>
      <c r="G1015" s="563" t="s">
        <v>2356</v>
      </c>
      <c r="H1015" s="567" t="s">
        <v>1957</v>
      </c>
      <c r="I1015" s="567" t="s">
        <v>2357</v>
      </c>
    </row>
    <row r="1016" spans="2:9" x14ac:dyDescent="0.3">
      <c r="B1016" s="567" t="s">
        <v>124</v>
      </c>
      <c r="C1016" s="567" t="s">
        <v>2358</v>
      </c>
      <c r="D1016" s="567" t="s">
        <v>2235</v>
      </c>
      <c r="E1016" s="574" t="s">
        <v>1926</v>
      </c>
      <c r="F1016" s="563">
        <v>30756435</v>
      </c>
      <c r="G1016" s="563" t="s">
        <v>2356</v>
      </c>
      <c r="H1016" s="567" t="s">
        <v>1957</v>
      </c>
      <c r="I1016" s="567" t="s">
        <v>2357</v>
      </c>
    </row>
    <row r="1017" spans="2:9" x14ac:dyDescent="0.3">
      <c r="B1017" s="567" t="s">
        <v>169</v>
      </c>
      <c r="C1017" s="567" t="s">
        <v>2358</v>
      </c>
      <c r="D1017" s="567" t="s">
        <v>2235</v>
      </c>
      <c r="E1017" s="567" t="s">
        <v>1909</v>
      </c>
      <c r="F1017" s="563">
        <v>1242987</v>
      </c>
      <c r="G1017" s="563" t="s">
        <v>2356</v>
      </c>
      <c r="H1017" s="567" t="s">
        <v>1957</v>
      </c>
      <c r="I1017" s="567" t="s">
        <v>2357</v>
      </c>
    </row>
    <row r="1018" spans="2:9" x14ac:dyDescent="0.3">
      <c r="B1018" s="567" t="s">
        <v>169</v>
      </c>
      <c r="C1018" s="567" t="s">
        <v>2358</v>
      </c>
      <c r="D1018" s="567" t="s">
        <v>2235</v>
      </c>
      <c r="E1018" s="575" t="s">
        <v>1926</v>
      </c>
      <c r="F1018" s="563">
        <v>3107466</v>
      </c>
      <c r="G1018" s="563" t="s">
        <v>2356</v>
      </c>
      <c r="H1018" s="567" t="s">
        <v>1957</v>
      </c>
      <c r="I1018" s="567" t="s">
        <v>2357</v>
      </c>
    </row>
    <row r="1019" spans="2:9" x14ac:dyDescent="0.3">
      <c r="B1019" s="567" t="s">
        <v>142</v>
      </c>
      <c r="C1019" s="567" t="s">
        <v>2358</v>
      </c>
      <c r="D1019" s="567" t="s">
        <v>2235</v>
      </c>
      <c r="E1019" s="574" t="s">
        <v>1909</v>
      </c>
      <c r="F1019" s="563">
        <v>113964939</v>
      </c>
      <c r="G1019" s="563" t="s">
        <v>2356</v>
      </c>
      <c r="H1019" s="567" t="s">
        <v>1957</v>
      </c>
      <c r="I1019" s="567" t="s">
        <v>2357</v>
      </c>
    </row>
    <row r="1020" spans="2:9" x14ac:dyDescent="0.3">
      <c r="B1020" s="567" t="s">
        <v>142</v>
      </c>
      <c r="C1020" s="567" t="s">
        <v>2358</v>
      </c>
      <c r="D1020" s="567" t="s">
        <v>2235</v>
      </c>
      <c r="E1020" s="567" t="s">
        <v>1926</v>
      </c>
      <c r="F1020" s="563">
        <v>214175954</v>
      </c>
      <c r="G1020" s="563" t="s">
        <v>2356</v>
      </c>
      <c r="H1020" s="567" t="s">
        <v>1957</v>
      </c>
      <c r="I1020" s="567" t="s">
        <v>2357</v>
      </c>
    </row>
    <row r="1021" spans="2:9" x14ac:dyDescent="0.3">
      <c r="B1021" s="567" t="s">
        <v>142</v>
      </c>
      <c r="C1021" s="567" t="s">
        <v>2358</v>
      </c>
      <c r="D1021" s="567" t="s">
        <v>2235</v>
      </c>
      <c r="E1021" s="575" t="s">
        <v>1915</v>
      </c>
      <c r="F1021" s="563">
        <v>219076399</v>
      </c>
      <c r="G1021" s="563" t="s">
        <v>2356</v>
      </c>
      <c r="H1021" s="567" t="s">
        <v>1957</v>
      </c>
      <c r="I1021" s="567" t="s">
        <v>2357</v>
      </c>
    </row>
    <row r="1022" spans="2:9" x14ac:dyDescent="0.3">
      <c r="B1022" s="567" t="s">
        <v>164</v>
      </c>
      <c r="C1022" s="567" t="s">
        <v>2358</v>
      </c>
      <c r="D1022" s="567" t="s">
        <v>2235</v>
      </c>
      <c r="E1022" s="574" t="s">
        <v>1909</v>
      </c>
      <c r="F1022" s="563">
        <v>45756</v>
      </c>
      <c r="G1022" s="563" t="s">
        <v>2356</v>
      </c>
      <c r="H1022" s="567" t="s">
        <v>1957</v>
      </c>
      <c r="I1022" s="567" t="s">
        <v>2357</v>
      </c>
    </row>
    <row r="1023" spans="2:9" x14ac:dyDescent="0.3">
      <c r="B1023" s="567" t="s">
        <v>164</v>
      </c>
      <c r="C1023" s="567" t="s">
        <v>2358</v>
      </c>
      <c r="D1023" s="567" t="s">
        <v>2235</v>
      </c>
      <c r="E1023" s="567" t="s">
        <v>1926</v>
      </c>
      <c r="F1023" s="563">
        <v>380576</v>
      </c>
      <c r="G1023" s="563" t="s">
        <v>2356</v>
      </c>
      <c r="H1023" s="567" t="s">
        <v>1957</v>
      </c>
      <c r="I1023" s="567" t="s">
        <v>2357</v>
      </c>
    </row>
    <row r="1024" spans="2:9" x14ac:dyDescent="0.3">
      <c r="B1024" s="567" t="s">
        <v>164</v>
      </c>
      <c r="C1024" s="567" t="s">
        <v>2358</v>
      </c>
      <c r="D1024" s="567" t="s">
        <v>2235</v>
      </c>
      <c r="E1024" s="575" t="s">
        <v>1915</v>
      </c>
      <c r="F1024" s="563">
        <v>385773</v>
      </c>
      <c r="G1024" s="563" t="s">
        <v>2356</v>
      </c>
      <c r="H1024" s="567" t="s">
        <v>1957</v>
      </c>
      <c r="I1024" s="567" t="s">
        <v>2357</v>
      </c>
    </row>
    <row r="1025" spans="2:9" x14ac:dyDescent="0.3">
      <c r="B1025" s="567" t="s">
        <v>102</v>
      </c>
      <c r="C1025" s="567" t="s">
        <v>2358</v>
      </c>
      <c r="D1025" s="567" t="s">
        <v>2235</v>
      </c>
      <c r="E1025" s="574" t="s">
        <v>1909</v>
      </c>
      <c r="F1025" s="563">
        <v>114286</v>
      </c>
      <c r="G1025" s="563" t="s">
        <v>2356</v>
      </c>
      <c r="H1025" s="567" t="s">
        <v>1957</v>
      </c>
      <c r="I1025" s="567" t="s">
        <v>2357</v>
      </c>
    </row>
    <row r="1026" spans="2:9" x14ac:dyDescent="0.3">
      <c r="B1026" s="567" t="s">
        <v>102</v>
      </c>
      <c r="C1026" s="567" t="s">
        <v>2358</v>
      </c>
      <c r="D1026" s="567" t="s">
        <v>2235</v>
      </c>
      <c r="E1026" s="567" t="s">
        <v>1926</v>
      </c>
      <c r="F1026" s="563">
        <v>571428</v>
      </c>
      <c r="G1026" s="563" t="s">
        <v>2356</v>
      </c>
      <c r="H1026" s="567" t="s">
        <v>1957</v>
      </c>
      <c r="I1026" s="567" t="s">
        <v>2357</v>
      </c>
    </row>
    <row r="1027" spans="2:9" x14ac:dyDescent="0.3">
      <c r="B1027" s="567" t="s">
        <v>102</v>
      </c>
      <c r="C1027" s="567" t="s">
        <v>2358</v>
      </c>
      <c r="D1027" s="567" t="s">
        <v>2235</v>
      </c>
      <c r="E1027" s="567" t="s">
        <v>1915</v>
      </c>
      <c r="F1027" s="563">
        <v>1131428</v>
      </c>
      <c r="G1027" s="563" t="s">
        <v>2356</v>
      </c>
      <c r="H1027" s="567" t="s">
        <v>1957</v>
      </c>
      <c r="I1027" s="567" t="s">
        <v>2357</v>
      </c>
    </row>
    <row r="1028" spans="2:9" x14ac:dyDescent="0.3">
      <c r="B1028" s="567" t="s">
        <v>1888</v>
      </c>
      <c r="C1028" s="567" t="s">
        <v>2358</v>
      </c>
      <c r="D1028" s="567" t="s">
        <v>2235</v>
      </c>
      <c r="E1028" s="567" t="s">
        <v>1909</v>
      </c>
      <c r="F1028" s="563">
        <v>986257</v>
      </c>
      <c r="G1028" s="563" t="s">
        <v>2356</v>
      </c>
      <c r="H1028" s="567" t="s">
        <v>1957</v>
      </c>
      <c r="I1028" s="567" t="s">
        <v>2357</v>
      </c>
    </row>
    <row r="1029" spans="2:9" x14ac:dyDescent="0.3">
      <c r="B1029" s="567" t="s">
        <v>1888</v>
      </c>
      <c r="C1029" s="567" t="s">
        <v>2358</v>
      </c>
      <c r="D1029" s="567" t="s">
        <v>2235</v>
      </c>
      <c r="E1029" s="567" t="s">
        <v>1926</v>
      </c>
      <c r="F1029" s="563">
        <v>5062924</v>
      </c>
      <c r="G1029" s="563" t="s">
        <v>2356</v>
      </c>
      <c r="H1029" s="567" t="s">
        <v>1957</v>
      </c>
      <c r="I1029" s="567" t="s">
        <v>2357</v>
      </c>
    </row>
    <row r="1030" spans="2:9" x14ac:dyDescent="0.3">
      <c r="B1030" s="567" t="s">
        <v>1888</v>
      </c>
      <c r="C1030" s="567" t="s">
        <v>2358</v>
      </c>
      <c r="D1030" s="567" t="s">
        <v>2235</v>
      </c>
      <c r="E1030" s="567" t="s">
        <v>1915</v>
      </c>
      <c r="F1030" s="563">
        <v>9787548</v>
      </c>
      <c r="G1030" s="563" t="s">
        <v>2356</v>
      </c>
      <c r="H1030" s="567" t="s">
        <v>1957</v>
      </c>
      <c r="I1030" s="567" t="s">
        <v>2357</v>
      </c>
    </row>
    <row r="1031" spans="2:9" x14ac:dyDescent="0.3">
      <c r="B1031" s="567" t="s">
        <v>1941</v>
      </c>
      <c r="C1031" s="567" t="s">
        <v>2355</v>
      </c>
      <c r="D1031" s="567" t="s">
        <v>2233</v>
      </c>
      <c r="E1031" s="567" t="s">
        <v>1905</v>
      </c>
      <c r="F1031" s="563">
        <v>1204699401</v>
      </c>
      <c r="G1031" s="563" t="s">
        <v>2356</v>
      </c>
      <c r="H1031" s="567" t="s">
        <v>2363</v>
      </c>
      <c r="I1031" s="567" t="s">
        <v>2363</v>
      </c>
    </row>
    <row r="1032" spans="2:9" x14ac:dyDescent="0.3">
      <c r="B1032" s="567" t="s">
        <v>17</v>
      </c>
      <c r="C1032" s="567" t="s">
        <v>2355</v>
      </c>
      <c r="D1032" s="567" t="s">
        <v>2233</v>
      </c>
      <c r="E1032" s="567" t="s">
        <v>1902</v>
      </c>
      <c r="F1032" s="563">
        <v>5373184584</v>
      </c>
      <c r="G1032" s="563" t="s">
        <v>2356</v>
      </c>
      <c r="H1032" s="567" t="s">
        <v>2363</v>
      </c>
      <c r="I1032" s="567" t="s">
        <v>2363</v>
      </c>
    </row>
    <row r="1033" spans="2:9" x14ac:dyDescent="0.3">
      <c r="B1033" s="567" t="s">
        <v>17</v>
      </c>
      <c r="C1033" s="567" t="s">
        <v>2355</v>
      </c>
      <c r="D1033" s="567" t="s">
        <v>2233</v>
      </c>
      <c r="E1033" s="567" t="s">
        <v>1905</v>
      </c>
      <c r="F1033" s="563">
        <v>644499685</v>
      </c>
      <c r="G1033" s="563" t="s">
        <v>2356</v>
      </c>
      <c r="H1033" s="567" t="s">
        <v>2363</v>
      </c>
      <c r="I1033" s="567" t="s">
        <v>2363</v>
      </c>
    </row>
    <row r="1034" spans="2:9" x14ac:dyDescent="0.3">
      <c r="B1034" s="567" t="s">
        <v>54</v>
      </c>
      <c r="C1034" s="567" t="s">
        <v>2355</v>
      </c>
      <c r="D1034" s="567" t="s">
        <v>2234</v>
      </c>
      <c r="E1034" s="567" t="s">
        <v>1905</v>
      </c>
      <c r="F1034" s="563">
        <v>7778170</v>
      </c>
      <c r="G1034" s="563" t="s">
        <v>2356</v>
      </c>
      <c r="H1034" s="567" t="s">
        <v>2363</v>
      </c>
      <c r="I1034" s="567" t="s">
        <v>2363</v>
      </c>
    </row>
    <row r="1035" spans="2:9" x14ac:dyDescent="0.3">
      <c r="B1035" s="567" t="s">
        <v>58</v>
      </c>
      <c r="C1035" s="567" t="s">
        <v>2355</v>
      </c>
      <c r="D1035" s="567" t="s">
        <v>2235</v>
      </c>
      <c r="E1035" s="567" t="s">
        <v>1902</v>
      </c>
      <c r="F1035" s="563">
        <v>282750984</v>
      </c>
      <c r="G1035" s="563" t="s">
        <v>2356</v>
      </c>
      <c r="H1035" s="567" t="s">
        <v>2363</v>
      </c>
      <c r="I1035" s="567" t="s">
        <v>2363</v>
      </c>
    </row>
    <row r="1036" spans="2:9" x14ac:dyDescent="0.3">
      <c r="B1036" s="567" t="s">
        <v>58</v>
      </c>
      <c r="C1036" s="567" t="s">
        <v>2355</v>
      </c>
      <c r="D1036" s="567" t="s">
        <v>2235</v>
      </c>
      <c r="E1036" s="567" t="s">
        <v>1905</v>
      </c>
      <c r="F1036" s="563">
        <v>23600000</v>
      </c>
      <c r="G1036" s="563" t="s">
        <v>2356</v>
      </c>
      <c r="H1036" s="567" t="s">
        <v>2363</v>
      </c>
      <c r="I1036" s="567" t="s">
        <v>2363</v>
      </c>
    </row>
    <row r="1037" spans="2:9" x14ac:dyDescent="0.3">
      <c r="B1037" s="567" t="s">
        <v>27</v>
      </c>
      <c r="C1037" s="567" t="s">
        <v>2355</v>
      </c>
      <c r="D1037" s="567" t="s">
        <v>2233</v>
      </c>
      <c r="E1037" s="567" t="s">
        <v>1906</v>
      </c>
      <c r="F1037" s="563">
        <v>1451993464.6580002</v>
      </c>
      <c r="G1037" s="563" t="s">
        <v>2356</v>
      </c>
      <c r="H1037" s="567" t="s">
        <v>2364</v>
      </c>
      <c r="I1037" s="567" t="s">
        <v>2357</v>
      </c>
    </row>
    <row r="1038" spans="2:9" x14ac:dyDescent="0.3">
      <c r="B1038" s="567" t="s">
        <v>58</v>
      </c>
      <c r="C1038" s="567" t="s">
        <v>2355</v>
      </c>
      <c r="D1038" s="567" t="s">
        <v>2235</v>
      </c>
      <c r="E1038" s="567" t="s">
        <v>1906</v>
      </c>
      <c r="F1038" s="563">
        <v>8652202</v>
      </c>
      <c r="G1038" s="563" t="s">
        <v>2356</v>
      </c>
      <c r="H1038" s="567" t="s">
        <v>2364</v>
      </c>
      <c r="I1038" s="567" t="s">
        <v>2357</v>
      </c>
    </row>
    <row r="1039" spans="2:9" x14ac:dyDescent="0.3">
      <c r="B1039" s="567" t="s">
        <v>58</v>
      </c>
      <c r="C1039" s="567" t="s">
        <v>2355</v>
      </c>
      <c r="D1039" s="567" t="s">
        <v>2235</v>
      </c>
      <c r="E1039" s="567" t="s">
        <v>1906</v>
      </c>
      <c r="F1039" s="563">
        <v>10500000</v>
      </c>
      <c r="G1039" s="563" t="s">
        <v>2356</v>
      </c>
      <c r="H1039" s="567" t="s">
        <v>2364</v>
      </c>
      <c r="I1039" s="567" t="s">
        <v>2357</v>
      </c>
    </row>
    <row r="1040" spans="2:9" x14ac:dyDescent="0.3">
      <c r="B1040" s="567" t="s">
        <v>51</v>
      </c>
      <c r="C1040" s="567" t="s">
        <v>2355</v>
      </c>
      <c r="D1040" s="567" t="s">
        <v>2234</v>
      </c>
      <c r="E1040" s="567" t="s">
        <v>1906</v>
      </c>
      <c r="F1040" s="563">
        <v>2702000</v>
      </c>
      <c r="G1040" s="563" t="s">
        <v>2356</v>
      </c>
      <c r="H1040" s="567" t="s">
        <v>2364</v>
      </c>
      <c r="I1040" s="567" t="s">
        <v>2357</v>
      </c>
    </row>
    <row r="1041" spans="2:8" x14ac:dyDescent="0.3">
      <c r="B1041" s="530"/>
      <c r="C1041" s="530"/>
      <c r="D1041" s="530" t="s">
        <v>2367</v>
      </c>
      <c r="E1041" s="530"/>
      <c r="F1041" s="566">
        <f>SUM(F8:F1040)</f>
        <v>789879303845.44006</v>
      </c>
      <c r="G1041" s="531"/>
      <c r="H1041" s="531"/>
    </row>
  </sheetData>
  <autoFilter ref="B7:I1037" xr:uid="{051F1275-7AEB-4BD0-B70E-B7A3A8E77396}"/>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E3552-CD1F-4312-882D-20ADC2AD283E}">
  <dimension ref="B2:N33"/>
  <sheetViews>
    <sheetView showGridLines="0" zoomScale="70" zoomScaleNormal="70" workbookViewId="0">
      <selection activeCell="B2" sqref="B2"/>
    </sheetView>
  </sheetViews>
  <sheetFormatPr baseColWidth="10" defaultRowHeight="14.4" x14ac:dyDescent="0.3"/>
  <cols>
    <col min="8" max="8" width="14.88671875" bestFit="1" customWidth="1"/>
    <col min="9" max="9" width="17.109375" bestFit="1" customWidth="1"/>
    <col min="10" max="10" width="13.88671875" bestFit="1" customWidth="1"/>
    <col min="11" max="11" width="14.77734375" bestFit="1" customWidth="1"/>
    <col min="12" max="12" width="36.109375" bestFit="1" customWidth="1"/>
    <col min="13" max="13" width="13" bestFit="1" customWidth="1"/>
    <col min="14" max="14" width="71.88671875" bestFit="1" customWidth="1"/>
  </cols>
  <sheetData>
    <row r="2" spans="2:14" x14ac:dyDescent="0.3">
      <c r="B2" s="318" t="s">
        <v>2708</v>
      </c>
    </row>
    <row r="5" spans="2:14" ht="53.4" thickBot="1" x14ac:dyDescent="0.35">
      <c r="B5" s="577" t="s">
        <v>2368</v>
      </c>
      <c r="C5" s="578" t="s">
        <v>2369</v>
      </c>
      <c r="D5" s="579" t="s">
        <v>2370</v>
      </c>
      <c r="E5" s="578" t="s">
        <v>2371</v>
      </c>
      <c r="F5" s="578" t="s">
        <v>2372</v>
      </c>
      <c r="G5" s="578" t="s">
        <v>2373</v>
      </c>
      <c r="H5" s="578" t="s">
        <v>2374</v>
      </c>
      <c r="I5" s="578" t="s">
        <v>2375</v>
      </c>
      <c r="J5" s="578" t="s">
        <v>2417</v>
      </c>
      <c r="K5" s="578" t="s">
        <v>2418</v>
      </c>
      <c r="L5" s="578" t="s">
        <v>2376</v>
      </c>
      <c r="M5" s="578" t="s">
        <v>2377</v>
      </c>
      <c r="N5" s="578" t="s">
        <v>2378</v>
      </c>
    </row>
    <row r="6" spans="2:14" x14ac:dyDescent="0.3">
      <c r="B6" s="580" t="s">
        <v>2391</v>
      </c>
      <c r="C6" s="581" t="s">
        <v>2392</v>
      </c>
      <c r="D6" s="582">
        <v>883621.33499999996</v>
      </c>
      <c r="E6" s="583" t="s">
        <v>2305</v>
      </c>
      <c r="F6" s="584" t="s">
        <v>2379</v>
      </c>
      <c r="G6" s="585">
        <v>64.265000000000001</v>
      </c>
      <c r="H6" s="586">
        <v>56785925.093774997</v>
      </c>
      <c r="I6" s="587">
        <v>26267106434</v>
      </c>
      <c r="J6" s="587">
        <f>I6</f>
        <v>26267106434</v>
      </c>
      <c r="K6" s="925">
        <v>681052990923</v>
      </c>
      <c r="L6" s="588" t="s">
        <v>2383</v>
      </c>
      <c r="M6" s="588" t="s">
        <v>2380</v>
      </c>
      <c r="N6" s="589" t="s">
        <v>2381</v>
      </c>
    </row>
    <row r="7" spans="2:14" x14ac:dyDescent="0.3">
      <c r="B7" s="590" t="s">
        <v>2393</v>
      </c>
      <c r="C7" s="591" t="s">
        <v>2394</v>
      </c>
      <c r="D7" s="592">
        <v>880994.74800000002</v>
      </c>
      <c r="E7" s="593" t="s">
        <v>2305</v>
      </c>
      <c r="F7" s="594" t="s">
        <v>2379</v>
      </c>
      <c r="G7" s="595">
        <v>61.948</v>
      </c>
      <c r="H7" s="596">
        <v>54575862.649103999</v>
      </c>
      <c r="I7" s="597">
        <v>28649921190</v>
      </c>
      <c r="J7" s="597">
        <f t="shared" ref="J7:J31" si="0">I7</f>
        <v>28649921190</v>
      </c>
      <c r="K7" s="926"/>
      <c r="L7" s="598" t="s">
        <v>2419</v>
      </c>
      <c r="M7" s="598" t="s">
        <v>2380</v>
      </c>
      <c r="N7" s="599" t="s">
        <v>2381</v>
      </c>
    </row>
    <row r="8" spans="2:14" x14ac:dyDescent="0.3">
      <c r="B8" s="590" t="s">
        <v>2395</v>
      </c>
      <c r="C8" s="591" t="s">
        <v>2396</v>
      </c>
      <c r="D8" s="592">
        <v>921381.84699999995</v>
      </c>
      <c r="E8" s="593" t="s">
        <v>2305</v>
      </c>
      <c r="F8" s="594" t="s">
        <v>2379</v>
      </c>
      <c r="G8" s="595">
        <v>68.004000000000005</v>
      </c>
      <c r="H8" s="596">
        <v>62657651.123388</v>
      </c>
      <c r="I8" s="597">
        <v>33043733902</v>
      </c>
      <c r="J8" s="597">
        <f t="shared" si="0"/>
        <v>33043733902</v>
      </c>
      <c r="K8" s="926"/>
      <c r="L8" s="598" t="s">
        <v>2383</v>
      </c>
      <c r="M8" s="598" t="s">
        <v>2420</v>
      </c>
      <c r="N8" s="599" t="s">
        <v>2381</v>
      </c>
    </row>
    <row r="9" spans="2:14" x14ac:dyDescent="0.3">
      <c r="B9" s="590" t="s">
        <v>2397</v>
      </c>
      <c r="C9" s="591" t="s">
        <v>2398</v>
      </c>
      <c r="D9" s="592">
        <v>921459.21200000006</v>
      </c>
      <c r="E9" s="593" t="s">
        <v>2305</v>
      </c>
      <c r="F9" s="594" t="s">
        <v>2379</v>
      </c>
      <c r="G9" s="595">
        <v>72.19</v>
      </c>
      <c r="H9" s="596">
        <v>66520140.514279999</v>
      </c>
      <c r="I9" s="597">
        <v>35014244216</v>
      </c>
      <c r="J9" s="597">
        <f t="shared" si="0"/>
        <v>35014244216</v>
      </c>
      <c r="K9" s="926"/>
      <c r="L9" s="598" t="s">
        <v>2419</v>
      </c>
      <c r="M9" s="598" t="s">
        <v>2421</v>
      </c>
      <c r="N9" s="599" t="s">
        <v>2381</v>
      </c>
    </row>
    <row r="10" spans="2:14" x14ac:dyDescent="0.3">
      <c r="B10" s="590" t="s">
        <v>2399</v>
      </c>
      <c r="C10" s="591" t="s">
        <v>2400</v>
      </c>
      <c r="D10" s="592">
        <v>43044.131999999998</v>
      </c>
      <c r="E10" s="593" t="s">
        <v>2305</v>
      </c>
      <c r="F10" s="594" t="s">
        <v>2415</v>
      </c>
      <c r="G10" s="595">
        <v>55.765434647398628</v>
      </c>
      <c r="H10" s="596">
        <v>2400374.73</v>
      </c>
      <c r="I10" s="600">
        <f>H10*554.2</f>
        <v>1330287675.3660002</v>
      </c>
      <c r="J10" s="597"/>
      <c r="K10" s="926"/>
      <c r="L10" s="598" t="s">
        <v>2422</v>
      </c>
      <c r="M10" s="598" t="s">
        <v>2423</v>
      </c>
      <c r="N10" s="599" t="s">
        <v>2381</v>
      </c>
    </row>
    <row r="11" spans="2:14" x14ac:dyDescent="0.3">
      <c r="B11" s="590" t="s">
        <v>2401</v>
      </c>
      <c r="C11" s="591" t="s">
        <v>2402</v>
      </c>
      <c r="D11" s="592">
        <v>499971</v>
      </c>
      <c r="E11" s="593" t="s">
        <v>2305</v>
      </c>
      <c r="F11" s="594" t="s">
        <v>2382</v>
      </c>
      <c r="G11" s="595">
        <v>71.575999999999993</v>
      </c>
      <c r="H11" s="596">
        <v>35785924.295999996</v>
      </c>
      <c r="I11" s="597">
        <v>19140463459</v>
      </c>
      <c r="J11" s="597">
        <f t="shared" si="0"/>
        <v>19140463459</v>
      </c>
      <c r="K11" s="926"/>
      <c r="L11" s="598" t="s">
        <v>2424</v>
      </c>
      <c r="M11" s="598" t="s">
        <v>2384</v>
      </c>
      <c r="N11" s="599" t="s">
        <v>2381</v>
      </c>
    </row>
    <row r="12" spans="2:14" x14ac:dyDescent="0.3">
      <c r="B12" s="590" t="s">
        <v>2403</v>
      </c>
      <c r="C12" s="591" t="s">
        <v>2404</v>
      </c>
      <c r="D12" s="592">
        <v>957676.65700000001</v>
      </c>
      <c r="E12" s="593" t="s">
        <v>2305</v>
      </c>
      <c r="F12" s="594" t="s">
        <v>2416</v>
      </c>
      <c r="G12" s="595">
        <v>70.656000000000006</v>
      </c>
      <c r="H12" s="596">
        <v>67665601.876992002</v>
      </c>
      <c r="I12" s="597">
        <v>36642122467</v>
      </c>
      <c r="J12" s="597">
        <f t="shared" si="0"/>
        <v>36642122467</v>
      </c>
      <c r="K12" s="926"/>
      <c r="L12" s="598" t="s">
        <v>2385</v>
      </c>
      <c r="M12" s="598" t="s">
        <v>2380</v>
      </c>
      <c r="N12" s="599" t="s">
        <v>2381</v>
      </c>
    </row>
    <row r="13" spans="2:14" x14ac:dyDescent="0.3">
      <c r="B13" s="590" t="s">
        <v>2405</v>
      </c>
      <c r="C13" s="591" t="s">
        <v>2406</v>
      </c>
      <c r="D13" s="592">
        <v>950435.69700000004</v>
      </c>
      <c r="E13" s="593" t="s">
        <v>2305</v>
      </c>
      <c r="F13" s="594" t="s">
        <v>2379</v>
      </c>
      <c r="G13" s="595">
        <v>69.075999999999993</v>
      </c>
      <c r="H13" s="596">
        <v>65652296.205971994</v>
      </c>
      <c r="I13" s="597">
        <v>34911507960</v>
      </c>
      <c r="J13" s="601">
        <f t="shared" si="0"/>
        <v>34911507960</v>
      </c>
      <c r="K13" s="926"/>
      <c r="L13" s="598" t="s">
        <v>2419</v>
      </c>
      <c r="M13" s="598" t="s">
        <v>2380</v>
      </c>
      <c r="N13" s="599" t="s">
        <v>2381</v>
      </c>
    </row>
    <row r="14" spans="2:14" x14ac:dyDescent="0.3">
      <c r="B14" s="590" t="s">
        <v>2407</v>
      </c>
      <c r="C14" s="591" t="s">
        <v>2408</v>
      </c>
      <c r="D14" s="592">
        <v>921361.09</v>
      </c>
      <c r="E14" s="593" t="s">
        <v>2305</v>
      </c>
      <c r="F14" s="594" t="s">
        <v>2379</v>
      </c>
      <c r="G14" s="595">
        <v>75.510999999999996</v>
      </c>
      <c r="H14" s="596">
        <v>69572897.266989991</v>
      </c>
      <c r="I14" s="597">
        <v>33336366869</v>
      </c>
      <c r="J14" s="601">
        <f t="shared" si="0"/>
        <v>33336366869</v>
      </c>
      <c r="K14" s="926"/>
      <c r="L14" s="598" t="s">
        <v>2425</v>
      </c>
      <c r="M14" s="598" t="s">
        <v>2380</v>
      </c>
      <c r="N14" s="599" t="s">
        <v>2381</v>
      </c>
    </row>
    <row r="15" spans="2:14" x14ac:dyDescent="0.3">
      <c r="B15" s="590" t="s">
        <v>2409</v>
      </c>
      <c r="C15" s="591" t="s">
        <v>2410</v>
      </c>
      <c r="D15" s="592">
        <v>919076.37</v>
      </c>
      <c r="E15" s="593" t="s">
        <v>2305</v>
      </c>
      <c r="F15" s="594" t="s">
        <v>2379</v>
      </c>
      <c r="G15" s="595">
        <v>80.313000000000002</v>
      </c>
      <c r="H15" s="596">
        <v>73813780.503810003</v>
      </c>
      <c r="I15" s="597">
        <v>41194433277</v>
      </c>
      <c r="J15" s="601">
        <f t="shared" si="0"/>
        <v>41194433277</v>
      </c>
      <c r="K15" s="926"/>
      <c r="L15" s="598" t="s">
        <v>2426</v>
      </c>
      <c r="M15" s="598" t="s">
        <v>2380</v>
      </c>
      <c r="N15" s="599" t="s">
        <v>2381</v>
      </c>
    </row>
    <row r="16" spans="2:14" x14ac:dyDescent="0.3">
      <c r="B16" s="590" t="s">
        <v>2411</v>
      </c>
      <c r="C16" s="591" t="s">
        <v>2412</v>
      </c>
      <c r="D16" s="592">
        <v>43254.351000000002</v>
      </c>
      <c r="E16" s="593" t="s">
        <v>2305</v>
      </c>
      <c r="F16" s="594" t="s">
        <v>2415</v>
      </c>
      <c r="G16" s="595">
        <v>63.611621406595596</v>
      </c>
      <c r="H16" s="596">
        <v>2751479.4</v>
      </c>
      <c r="I16" s="600">
        <f>H16*554.2</f>
        <v>1524869883.48</v>
      </c>
      <c r="J16" s="601"/>
      <c r="K16" s="926"/>
      <c r="L16" s="598" t="s">
        <v>2422</v>
      </c>
      <c r="M16" s="598" t="s">
        <v>2427</v>
      </c>
      <c r="N16" s="599" t="s">
        <v>2381</v>
      </c>
    </row>
    <row r="17" spans="2:14" ht="15" thickBot="1" x14ac:dyDescent="0.35">
      <c r="B17" s="590" t="s">
        <v>2413</v>
      </c>
      <c r="C17" s="591" t="s">
        <v>2414</v>
      </c>
      <c r="D17" s="592">
        <v>919854.77599999995</v>
      </c>
      <c r="E17" s="593" t="s">
        <v>2305</v>
      </c>
      <c r="F17" s="594" t="s">
        <v>2379</v>
      </c>
      <c r="G17" s="595">
        <v>71.222999999999999</v>
      </c>
      <c r="H17" s="596">
        <v>65514816.711047992</v>
      </c>
      <c r="I17" s="597">
        <v>35113792930</v>
      </c>
      <c r="J17" s="601">
        <f t="shared" si="0"/>
        <v>35113792930</v>
      </c>
      <c r="K17" s="926"/>
      <c r="L17" s="598" t="s">
        <v>2383</v>
      </c>
      <c r="M17" s="598" t="s">
        <v>2380</v>
      </c>
      <c r="N17" s="599" t="s">
        <v>2381</v>
      </c>
    </row>
    <row r="18" spans="2:14" x14ac:dyDescent="0.3">
      <c r="B18" s="580" t="s">
        <v>2428</v>
      </c>
      <c r="C18" s="581" t="s">
        <v>2429</v>
      </c>
      <c r="D18" s="582">
        <v>920421.38600000006</v>
      </c>
      <c r="E18" s="583" t="s">
        <v>2305</v>
      </c>
      <c r="F18" s="584" t="s">
        <v>2379</v>
      </c>
      <c r="G18" s="585">
        <v>60.878999999999998</v>
      </c>
      <c r="H18" s="586">
        <v>56034333.558293998</v>
      </c>
      <c r="I18" s="611">
        <f t="shared" ref="I18:I31" si="1">H18*554.2</f>
        <v>31054227658.006535</v>
      </c>
      <c r="J18" s="612">
        <f t="shared" si="0"/>
        <v>31054227658.006535</v>
      </c>
      <c r="K18" s="612" t="s">
        <v>182</v>
      </c>
      <c r="L18" s="588" t="s">
        <v>2386</v>
      </c>
      <c r="M18" s="588" t="s">
        <v>2380</v>
      </c>
      <c r="N18" s="589" t="s">
        <v>2387</v>
      </c>
    </row>
    <row r="19" spans="2:14" x14ac:dyDescent="0.3">
      <c r="B19" s="590" t="s">
        <v>2430</v>
      </c>
      <c r="C19" s="591" t="s">
        <v>2431</v>
      </c>
      <c r="D19" s="592">
        <v>919493.29099999997</v>
      </c>
      <c r="E19" s="593" t="s">
        <v>2305</v>
      </c>
      <c r="F19" s="594" t="s">
        <v>2379</v>
      </c>
      <c r="G19" s="595">
        <v>64.56</v>
      </c>
      <c r="H19" s="592">
        <v>59362486.866959997</v>
      </c>
      <c r="I19" s="600">
        <f t="shared" si="1"/>
        <v>32898690221.669231</v>
      </c>
      <c r="J19" s="601">
        <f t="shared" si="0"/>
        <v>32898690221.669231</v>
      </c>
      <c r="K19" s="601" t="s">
        <v>182</v>
      </c>
      <c r="L19" s="598" t="s">
        <v>2386</v>
      </c>
      <c r="M19" s="598" t="s">
        <v>2380</v>
      </c>
      <c r="N19" s="599" t="s">
        <v>2387</v>
      </c>
    </row>
    <row r="20" spans="2:14" x14ac:dyDescent="0.3">
      <c r="B20" s="590" t="s">
        <v>2432</v>
      </c>
      <c r="C20" s="591" t="s">
        <v>2433</v>
      </c>
      <c r="D20" s="592">
        <v>918341.46299999999</v>
      </c>
      <c r="E20" s="593" t="s">
        <v>2305</v>
      </c>
      <c r="F20" s="594" t="s">
        <v>2379</v>
      </c>
      <c r="G20" s="595">
        <v>70.251999999999995</v>
      </c>
      <c r="H20" s="592">
        <v>64515324.458675995</v>
      </c>
      <c r="I20" s="600">
        <f t="shared" si="1"/>
        <v>35754392814.998238</v>
      </c>
      <c r="J20" s="601">
        <f t="shared" si="0"/>
        <v>35754392814.998238</v>
      </c>
      <c r="K20" s="601" t="s">
        <v>182</v>
      </c>
      <c r="L20" s="598" t="s">
        <v>2438</v>
      </c>
      <c r="M20" s="598" t="s">
        <v>2380</v>
      </c>
      <c r="N20" s="599" t="s">
        <v>2387</v>
      </c>
    </row>
    <row r="21" spans="2:14" x14ac:dyDescent="0.3">
      <c r="B21" s="590" t="s">
        <v>2434</v>
      </c>
      <c r="C21" s="591" t="s">
        <v>2435</v>
      </c>
      <c r="D21" s="592">
        <v>919105.85800000001</v>
      </c>
      <c r="E21" s="593" t="s">
        <v>2305</v>
      </c>
      <c r="F21" s="594" t="s">
        <v>2379</v>
      </c>
      <c r="G21" s="595">
        <v>81.69</v>
      </c>
      <c r="H21" s="592">
        <v>75081757.540020004</v>
      </c>
      <c r="I21" s="600">
        <f t="shared" si="1"/>
        <v>41610310028.679092</v>
      </c>
      <c r="J21" s="601">
        <f t="shared" si="0"/>
        <v>41610310028.679092</v>
      </c>
      <c r="K21" s="601" t="s">
        <v>182</v>
      </c>
      <c r="L21" s="598" t="s">
        <v>2386</v>
      </c>
      <c r="M21" s="598" t="s">
        <v>2380</v>
      </c>
      <c r="N21" s="599" t="s">
        <v>2387</v>
      </c>
    </row>
    <row r="22" spans="2:14" ht="15" thickBot="1" x14ac:dyDescent="0.35">
      <c r="B22" s="602" t="s">
        <v>2436</v>
      </c>
      <c r="C22" s="603" t="s">
        <v>2437</v>
      </c>
      <c r="D22" s="604">
        <v>907693.86600000004</v>
      </c>
      <c r="E22" s="605" t="s">
        <v>2305</v>
      </c>
      <c r="F22" s="606" t="s">
        <v>2379</v>
      </c>
      <c r="G22" s="607">
        <v>70.695999999999998</v>
      </c>
      <c r="H22" s="604">
        <v>64170325.550736003</v>
      </c>
      <c r="I22" s="613">
        <f t="shared" si="1"/>
        <v>35563194420.217896</v>
      </c>
      <c r="J22" s="614">
        <f t="shared" si="0"/>
        <v>35563194420.217896</v>
      </c>
      <c r="K22" s="614" t="s">
        <v>182</v>
      </c>
      <c r="L22" s="609" t="s">
        <v>2386</v>
      </c>
      <c r="M22" s="609" t="s">
        <v>2380</v>
      </c>
      <c r="N22" s="610" t="s">
        <v>2387</v>
      </c>
    </row>
    <row r="23" spans="2:14" x14ac:dyDescent="0.3">
      <c r="B23" s="580" t="s">
        <v>2439</v>
      </c>
      <c r="C23" s="581" t="s">
        <v>2440</v>
      </c>
      <c r="D23" s="582">
        <v>915892.39899999998</v>
      </c>
      <c r="E23" s="583" t="s">
        <v>2305</v>
      </c>
      <c r="F23" s="584" t="s">
        <v>2379</v>
      </c>
      <c r="G23" s="585">
        <v>55.871000000000002</v>
      </c>
      <c r="H23" s="586">
        <v>51171824.224528998</v>
      </c>
      <c r="I23" s="611">
        <f t="shared" si="1"/>
        <v>28359424985.233974</v>
      </c>
      <c r="J23" s="612">
        <f t="shared" si="0"/>
        <v>28359424985.233974</v>
      </c>
      <c r="K23" s="612" t="s">
        <v>182</v>
      </c>
      <c r="L23" s="588" t="s">
        <v>2457</v>
      </c>
      <c r="M23" s="588" t="s">
        <v>2380</v>
      </c>
      <c r="N23" s="589" t="s">
        <v>2388</v>
      </c>
    </row>
    <row r="24" spans="2:14" x14ac:dyDescent="0.3">
      <c r="B24" s="590" t="s">
        <v>2441</v>
      </c>
      <c r="C24" s="591" t="s">
        <v>2442</v>
      </c>
      <c r="D24" s="592">
        <v>959998.40500000003</v>
      </c>
      <c r="E24" s="593" t="s">
        <v>2305</v>
      </c>
      <c r="F24" s="594" t="s">
        <v>2379</v>
      </c>
      <c r="G24" s="595">
        <v>55.716999999999999</v>
      </c>
      <c r="H24" s="596">
        <v>53488231.131384999</v>
      </c>
      <c r="I24" s="600">
        <f t="shared" si="1"/>
        <v>29643177693.013569</v>
      </c>
      <c r="J24" s="601">
        <f t="shared" si="0"/>
        <v>29643177693.013569</v>
      </c>
      <c r="K24" s="601" t="s">
        <v>182</v>
      </c>
      <c r="L24" s="598" t="s">
        <v>2458</v>
      </c>
      <c r="M24" s="598" t="s">
        <v>2380</v>
      </c>
      <c r="N24" s="599" t="s">
        <v>2388</v>
      </c>
    </row>
    <row r="25" spans="2:14" x14ac:dyDescent="0.3">
      <c r="B25" s="590" t="s">
        <v>2443</v>
      </c>
      <c r="C25" s="591" t="s">
        <v>2444</v>
      </c>
      <c r="D25" s="592">
        <v>874230.61399999994</v>
      </c>
      <c r="E25" s="593" t="s">
        <v>2305</v>
      </c>
      <c r="F25" s="594" t="s">
        <v>2379</v>
      </c>
      <c r="G25" s="595">
        <v>64.122</v>
      </c>
      <c r="H25" s="596">
        <v>56057415.430907995</v>
      </c>
      <c r="I25" s="600">
        <f t="shared" si="1"/>
        <v>31067019631.809212</v>
      </c>
      <c r="J25" s="601">
        <f t="shared" si="0"/>
        <v>31067019631.809212</v>
      </c>
      <c r="K25" s="601" t="s">
        <v>182</v>
      </c>
      <c r="L25" s="598" t="s">
        <v>2459</v>
      </c>
      <c r="M25" s="598" t="s">
        <v>2380</v>
      </c>
      <c r="N25" s="599" t="s">
        <v>2388</v>
      </c>
    </row>
    <row r="26" spans="2:14" x14ac:dyDescent="0.3">
      <c r="B26" s="590" t="s">
        <v>2445</v>
      </c>
      <c r="C26" s="591" t="s">
        <v>2446</v>
      </c>
      <c r="D26" s="592">
        <v>909185.19099999999</v>
      </c>
      <c r="E26" s="593" t="s">
        <v>2305</v>
      </c>
      <c r="F26" s="594" t="s">
        <v>2416</v>
      </c>
      <c r="G26" s="595">
        <v>60.996000000000002</v>
      </c>
      <c r="H26" s="596">
        <v>55456659.910236001</v>
      </c>
      <c r="I26" s="600">
        <f t="shared" si="1"/>
        <v>30734080922.252796</v>
      </c>
      <c r="J26" s="601">
        <f t="shared" si="0"/>
        <v>30734080922.252796</v>
      </c>
      <c r="K26" s="601" t="s">
        <v>182</v>
      </c>
      <c r="L26" s="598" t="s">
        <v>2460</v>
      </c>
      <c r="M26" s="598" t="s">
        <v>2380</v>
      </c>
      <c r="N26" s="599" t="s">
        <v>2388</v>
      </c>
    </row>
    <row r="27" spans="2:14" x14ac:dyDescent="0.3">
      <c r="B27" s="590" t="s">
        <v>2447</v>
      </c>
      <c r="C27" s="591" t="s">
        <v>2448</v>
      </c>
      <c r="D27" s="592">
        <v>923102.12199999997</v>
      </c>
      <c r="E27" s="593" t="s">
        <v>2305</v>
      </c>
      <c r="F27" s="594" t="s">
        <v>2379</v>
      </c>
      <c r="G27" s="595">
        <v>67.013999999999996</v>
      </c>
      <c r="H27" s="596">
        <v>61860765.603707992</v>
      </c>
      <c r="I27" s="600">
        <f t="shared" si="1"/>
        <v>34283236297.57497</v>
      </c>
      <c r="J27" s="601">
        <f t="shared" si="0"/>
        <v>34283236297.57497</v>
      </c>
      <c r="K27" s="601" t="s">
        <v>182</v>
      </c>
      <c r="L27" s="598" t="s">
        <v>2459</v>
      </c>
      <c r="M27" s="598" t="s">
        <v>2380</v>
      </c>
      <c r="N27" s="599" t="s">
        <v>2388</v>
      </c>
    </row>
    <row r="28" spans="2:14" x14ac:dyDescent="0.3">
      <c r="B28" s="590" t="s">
        <v>2449</v>
      </c>
      <c r="C28" s="591" t="s">
        <v>2450</v>
      </c>
      <c r="D28" s="592">
        <v>921762.38300000003</v>
      </c>
      <c r="E28" s="593" t="s">
        <v>2305</v>
      </c>
      <c r="F28" s="594" t="s">
        <v>2379</v>
      </c>
      <c r="G28" s="595">
        <v>73.795000000000002</v>
      </c>
      <c r="H28" s="596">
        <v>68021455.053485006</v>
      </c>
      <c r="I28" s="600">
        <f t="shared" si="1"/>
        <v>37697490390.641396</v>
      </c>
      <c r="J28" s="601">
        <f t="shared" si="0"/>
        <v>37697490390.641396</v>
      </c>
      <c r="K28" s="601" t="s">
        <v>182</v>
      </c>
      <c r="L28" s="598" t="s">
        <v>2390</v>
      </c>
      <c r="M28" s="598" t="s">
        <v>2380</v>
      </c>
      <c r="N28" s="599" t="s">
        <v>2388</v>
      </c>
    </row>
    <row r="29" spans="2:14" x14ac:dyDescent="0.3">
      <c r="B29" s="590" t="s">
        <v>2451</v>
      </c>
      <c r="C29" s="591" t="s">
        <v>2452</v>
      </c>
      <c r="D29" s="592">
        <v>921117.147</v>
      </c>
      <c r="E29" s="593" t="s">
        <v>2305</v>
      </c>
      <c r="F29" s="594" t="s">
        <v>2379</v>
      </c>
      <c r="G29" s="595">
        <v>71.870999999999995</v>
      </c>
      <c r="H29" s="596">
        <v>66201610.472036995</v>
      </c>
      <c r="I29" s="600">
        <f t="shared" si="1"/>
        <v>36688932523.602905</v>
      </c>
      <c r="J29" s="601">
        <f t="shared" si="0"/>
        <v>36688932523.602905</v>
      </c>
      <c r="K29" s="601" t="s">
        <v>182</v>
      </c>
      <c r="L29" s="598" t="s">
        <v>2461</v>
      </c>
      <c r="M29" s="598" t="s">
        <v>2421</v>
      </c>
      <c r="N29" s="599" t="s">
        <v>2388</v>
      </c>
    </row>
    <row r="30" spans="2:14" x14ac:dyDescent="0.3">
      <c r="B30" s="590" t="s">
        <v>2453</v>
      </c>
      <c r="C30" s="591" t="s">
        <v>2454</v>
      </c>
      <c r="D30" s="592">
        <v>915674.61899999995</v>
      </c>
      <c r="E30" s="593" t="s">
        <v>2305</v>
      </c>
      <c r="F30" s="594" t="s">
        <v>2379</v>
      </c>
      <c r="G30" s="595">
        <v>68.445999999999998</v>
      </c>
      <c r="H30" s="596">
        <v>62674264.972073995</v>
      </c>
      <c r="I30" s="600">
        <f t="shared" si="1"/>
        <v>34734077647.523407</v>
      </c>
      <c r="J30" s="601">
        <f t="shared" si="0"/>
        <v>34734077647.523407</v>
      </c>
      <c r="K30" s="601" t="s">
        <v>182</v>
      </c>
      <c r="L30" s="598" t="s">
        <v>2459</v>
      </c>
      <c r="M30" s="598" t="s">
        <v>2380</v>
      </c>
      <c r="N30" s="599" t="s">
        <v>2388</v>
      </c>
    </row>
    <row r="31" spans="2:14" ht="15" thickBot="1" x14ac:dyDescent="0.35">
      <c r="B31" s="602" t="s">
        <v>2455</v>
      </c>
      <c r="C31" s="603" t="s">
        <v>2456</v>
      </c>
      <c r="D31" s="604">
        <v>920169.16299999994</v>
      </c>
      <c r="E31" s="605" t="s">
        <v>2305</v>
      </c>
      <c r="F31" s="606" t="s">
        <v>2379</v>
      </c>
      <c r="G31" s="607">
        <v>79.784000000000006</v>
      </c>
      <c r="H31" s="608">
        <v>73414776.500791997</v>
      </c>
      <c r="I31" s="613">
        <f t="shared" si="1"/>
        <v>40686469136.73893</v>
      </c>
      <c r="J31" s="614">
        <f t="shared" si="0"/>
        <v>40686469136.73893</v>
      </c>
      <c r="K31" s="614" t="s">
        <v>182</v>
      </c>
      <c r="L31" s="609" t="s">
        <v>2389</v>
      </c>
      <c r="M31" s="609" t="s">
        <v>2380</v>
      </c>
      <c r="N31" s="610" t="s">
        <v>2388</v>
      </c>
    </row>
    <row r="32" spans="2:14" x14ac:dyDescent="0.3">
      <c r="H32" s="429">
        <f>SUM(H6:H31)</f>
        <v>1491207981.6451988</v>
      </c>
      <c r="I32" s="429">
        <f>SUM(I6:I31)</f>
        <v>806943574634.80798</v>
      </c>
      <c r="J32" s="616"/>
    </row>
    <row r="33" spans="2:14" ht="33" customHeight="1" x14ac:dyDescent="0.3">
      <c r="B33" s="615"/>
      <c r="C33" s="927" t="s">
        <v>2462</v>
      </c>
      <c r="D33" s="928"/>
      <c r="E33" s="928"/>
      <c r="F33" s="928"/>
      <c r="G33" s="928"/>
      <c r="H33" s="928"/>
      <c r="I33" s="928"/>
      <c r="J33" s="928"/>
      <c r="K33" s="928"/>
      <c r="L33" s="928"/>
      <c r="M33" s="928"/>
      <c r="N33" s="928"/>
    </row>
  </sheetData>
  <mergeCells count="2">
    <mergeCell ref="K6:K17"/>
    <mergeCell ref="C33:N33"/>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380D4-7A50-40D9-B6AA-51C29B9E535F}">
  <dimension ref="A1:I75"/>
  <sheetViews>
    <sheetView showGridLines="0" zoomScale="70" zoomScaleNormal="70" workbookViewId="0">
      <selection activeCell="B3" sqref="B3"/>
    </sheetView>
  </sheetViews>
  <sheetFormatPr baseColWidth="10" defaultRowHeight="14.4" x14ac:dyDescent="0.3"/>
  <cols>
    <col min="1" max="1" width="21" bestFit="1" customWidth="1"/>
    <col min="2" max="3" width="18.5546875" customWidth="1"/>
    <col min="4" max="4" width="20.21875" style="719" customWidth="1"/>
    <col min="5" max="5" width="20.44140625" customWidth="1"/>
    <col min="6" max="6" width="20.5546875" style="719" bestFit="1" customWidth="1"/>
    <col min="7" max="7" width="25.6640625" style="719" bestFit="1" customWidth="1"/>
    <col min="8" max="8" width="13.88671875" bestFit="1" customWidth="1"/>
    <col min="9" max="9" width="13.33203125" bestFit="1" customWidth="1"/>
    <col min="10" max="10" width="23.6640625" customWidth="1"/>
  </cols>
  <sheetData>
    <row r="1" spans="1:7" x14ac:dyDescent="0.3">
      <c r="B1" s="687"/>
    </row>
    <row r="2" spans="1:7" x14ac:dyDescent="0.3">
      <c r="B2" s="687"/>
    </row>
    <row r="3" spans="1:7" x14ac:dyDescent="0.3">
      <c r="B3" s="318" t="s">
        <v>2735</v>
      </c>
    </row>
    <row r="4" spans="1:7" x14ac:dyDescent="0.3">
      <c r="B4" s="687"/>
    </row>
    <row r="5" spans="1:7" x14ac:dyDescent="0.3">
      <c r="B5" s="687"/>
    </row>
    <row r="6" spans="1:7" ht="23.4" x14ac:dyDescent="0.45">
      <c r="A6" s="931" t="s">
        <v>2736</v>
      </c>
      <c r="B6" s="931"/>
      <c r="C6" s="931"/>
      <c r="D6" s="931"/>
      <c r="E6" s="931"/>
      <c r="F6" s="931"/>
      <c r="G6" s="931"/>
    </row>
    <row r="7" spans="1:7" ht="15" thickBot="1" x14ac:dyDescent="0.35">
      <c r="B7" s="687"/>
    </row>
    <row r="8" spans="1:7" ht="28.2" thickTop="1" x14ac:dyDescent="0.3">
      <c r="A8" s="699" t="s">
        <v>2737</v>
      </c>
      <c r="B8" s="700" t="s">
        <v>2738</v>
      </c>
      <c r="C8" s="701" t="s">
        <v>2739</v>
      </c>
      <c r="D8" s="720" t="s">
        <v>2740</v>
      </c>
      <c r="E8" s="701" t="s">
        <v>2741</v>
      </c>
      <c r="F8" s="720" t="s">
        <v>2742</v>
      </c>
      <c r="G8" s="720" t="s">
        <v>2792</v>
      </c>
    </row>
    <row r="9" spans="1:7" x14ac:dyDescent="0.3">
      <c r="A9" s="702" t="s">
        <v>2743</v>
      </c>
      <c r="B9" s="703" t="s">
        <v>2744</v>
      </c>
      <c r="C9" s="704">
        <v>44204</v>
      </c>
      <c r="D9" s="721">
        <v>165331.28099999999</v>
      </c>
      <c r="E9" s="705">
        <v>47.81165</v>
      </c>
      <c r="F9" s="732">
        <v>7904761.3412236497</v>
      </c>
      <c r="G9" s="733">
        <f>F9*554.2</f>
        <v>4380818735.3061466</v>
      </c>
    </row>
    <row r="10" spans="1:7" x14ac:dyDescent="0.3">
      <c r="A10" s="702" t="s">
        <v>2743</v>
      </c>
      <c r="B10" s="703" t="s">
        <v>2745</v>
      </c>
      <c r="C10" s="704">
        <v>44213</v>
      </c>
      <c r="D10" s="721">
        <v>164555.01199999999</v>
      </c>
      <c r="E10" s="705">
        <v>47.81165</v>
      </c>
      <c r="F10" s="729">
        <v>7867646.6394897997</v>
      </c>
      <c r="G10" s="733">
        <f t="shared" ref="G10:G64" si="0">F10*554.2</f>
        <v>4360249767.6052475</v>
      </c>
    </row>
    <row r="11" spans="1:7" x14ac:dyDescent="0.3">
      <c r="A11" s="702" t="s">
        <v>2746</v>
      </c>
      <c r="B11" s="703" t="s">
        <v>2747</v>
      </c>
      <c r="C11" s="704">
        <v>44221</v>
      </c>
      <c r="D11" s="721">
        <v>58265.114999999998</v>
      </c>
      <c r="E11" s="705">
        <v>45.514949999999999</v>
      </c>
      <c r="F11" s="729">
        <v>2651933.7959692497</v>
      </c>
      <c r="G11" s="733">
        <f t="shared" si="0"/>
        <v>1469701709.7261584</v>
      </c>
    </row>
    <row r="12" spans="1:7" x14ac:dyDescent="0.3">
      <c r="A12" s="702" t="s">
        <v>2746</v>
      </c>
      <c r="B12" s="703" t="s">
        <v>2748</v>
      </c>
      <c r="C12" s="704">
        <v>44227</v>
      </c>
      <c r="D12" s="721">
        <v>108156.874</v>
      </c>
      <c r="E12" s="705">
        <v>45.514949999999999</v>
      </c>
      <c r="F12" s="729">
        <v>4922754.7122662999</v>
      </c>
      <c r="G12" s="733">
        <f t="shared" si="0"/>
        <v>2728190661.5379834</v>
      </c>
    </row>
    <row r="13" spans="1:7" x14ac:dyDescent="0.3">
      <c r="A13" s="932" t="s">
        <v>2749</v>
      </c>
      <c r="B13" s="933"/>
      <c r="C13" s="933"/>
      <c r="D13" s="722">
        <f>SUM(D9:D12)</f>
        <v>496308.28199999995</v>
      </c>
      <c r="E13" s="706"/>
      <c r="F13" s="722">
        <f>SUM(F9:F12)</f>
        <v>23347096.488948997</v>
      </c>
      <c r="G13" s="722">
        <f>SUM(G9:G12)</f>
        <v>12938960874.175535</v>
      </c>
    </row>
    <row r="14" spans="1:7" x14ac:dyDescent="0.3">
      <c r="A14" s="702" t="s">
        <v>2743</v>
      </c>
      <c r="B14" s="703" t="s">
        <v>2750</v>
      </c>
      <c r="C14" s="704">
        <v>44238</v>
      </c>
      <c r="D14" s="721">
        <v>166410.61799999999</v>
      </c>
      <c r="E14" s="705">
        <v>54.116099999999996</v>
      </c>
      <c r="F14" s="729">
        <v>9005493.6447497979</v>
      </c>
      <c r="G14" s="733">
        <f t="shared" si="0"/>
        <v>4990844577.9203386</v>
      </c>
    </row>
    <row r="15" spans="1:7" x14ac:dyDescent="0.3">
      <c r="A15" s="702" t="s">
        <v>2746</v>
      </c>
      <c r="B15" s="703" t="s">
        <v>2751</v>
      </c>
      <c r="C15" s="704">
        <v>44249</v>
      </c>
      <c r="D15" s="721">
        <v>166026.745</v>
      </c>
      <c r="E15" s="705">
        <v>54.071899999999999</v>
      </c>
      <c r="F15" s="729">
        <v>8977381.5529654995</v>
      </c>
      <c r="G15" s="733">
        <f t="shared" si="0"/>
        <v>4975264856.6534805</v>
      </c>
    </row>
    <row r="16" spans="1:7" x14ac:dyDescent="0.3">
      <c r="A16" s="702" t="s">
        <v>2743</v>
      </c>
      <c r="B16" s="703" t="s">
        <v>2752</v>
      </c>
      <c r="C16" s="704">
        <v>44255</v>
      </c>
      <c r="D16" s="721">
        <v>84785.471000000005</v>
      </c>
      <c r="E16" s="705">
        <v>54.116099999999996</v>
      </c>
      <c r="F16" s="729">
        <v>4588259.0271830996</v>
      </c>
      <c r="G16" s="733">
        <f t="shared" si="0"/>
        <v>2542813152.8648739</v>
      </c>
    </row>
    <row r="17" spans="1:7" x14ac:dyDescent="0.3">
      <c r="A17" s="932" t="s">
        <v>2753</v>
      </c>
      <c r="B17" s="933"/>
      <c r="C17" s="933"/>
      <c r="D17" s="722">
        <f>SUM(D14:D16)</f>
        <v>417222.83400000003</v>
      </c>
      <c r="E17" s="706"/>
      <c r="F17" s="722">
        <f>SUM(F14:F16)</f>
        <v>22571134.224898398</v>
      </c>
      <c r="G17" s="722">
        <f>SUM(G14:G16)</f>
        <v>12508922587.438692</v>
      </c>
    </row>
    <row r="18" spans="1:7" x14ac:dyDescent="0.3">
      <c r="A18" s="702" t="s">
        <v>2743</v>
      </c>
      <c r="B18" s="703" t="s">
        <v>2754</v>
      </c>
      <c r="C18" s="704">
        <v>44258</v>
      </c>
      <c r="D18" s="721">
        <v>81386.320000000007</v>
      </c>
      <c r="E18" s="705">
        <v>54.088900000000002</v>
      </c>
      <c r="F18" s="729">
        <v>4402096.5238480009</v>
      </c>
      <c r="G18" s="733">
        <f t="shared" si="0"/>
        <v>2439641893.5165625</v>
      </c>
    </row>
    <row r="19" spans="1:7" x14ac:dyDescent="0.3">
      <c r="A19" s="702" t="s">
        <v>2743</v>
      </c>
      <c r="B19" s="703" t="s">
        <v>2755</v>
      </c>
      <c r="C19" s="704">
        <v>44269</v>
      </c>
      <c r="D19" s="721">
        <v>166144.72099999999</v>
      </c>
      <c r="E19" s="705">
        <v>54.088900000000002</v>
      </c>
      <c r="F19" s="729">
        <v>8986585.1996969003</v>
      </c>
      <c r="G19" s="733">
        <f t="shared" si="0"/>
        <v>4980365517.6720228</v>
      </c>
    </row>
    <row r="20" spans="1:7" x14ac:dyDescent="0.3">
      <c r="A20" s="702" t="s">
        <v>2746</v>
      </c>
      <c r="B20" s="703" t="s">
        <v>2756</v>
      </c>
      <c r="C20" s="704">
        <v>44280</v>
      </c>
      <c r="D20" s="721">
        <v>166713.16699999999</v>
      </c>
      <c r="E20" s="705">
        <v>54.936349999999997</v>
      </c>
      <c r="F20" s="729">
        <v>9158612.8919204492</v>
      </c>
      <c r="G20" s="733">
        <f t="shared" si="0"/>
        <v>5075703264.7023134</v>
      </c>
    </row>
    <row r="21" spans="1:7" x14ac:dyDescent="0.3">
      <c r="A21" s="702" t="s">
        <v>2743</v>
      </c>
      <c r="B21" s="703" t="s">
        <v>2757</v>
      </c>
      <c r="C21" s="704">
        <v>44286</v>
      </c>
      <c r="D21" s="721">
        <v>125454.91800000001</v>
      </c>
      <c r="E21" s="705">
        <v>54.088900000000002</v>
      </c>
      <c r="F21" s="729">
        <v>6785718.5142102009</v>
      </c>
      <c r="G21" s="733">
        <f t="shared" si="0"/>
        <v>3760645200.5752935</v>
      </c>
    </row>
    <row r="22" spans="1:7" x14ac:dyDescent="0.3">
      <c r="A22" s="932" t="s">
        <v>2758</v>
      </c>
      <c r="B22" s="933"/>
      <c r="C22" s="933"/>
      <c r="D22" s="722">
        <f>SUM(D18:D21)</f>
        <v>539699.12599999993</v>
      </c>
      <c r="E22" s="708"/>
      <c r="F22" s="722">
        <f>SUM(F18:F21)</f>
        <v>29333013.129675552</v>
      </c>
      <c r="G22" s="722">
        <f>SUM(G18:G21)</f>
        <v>16256355876.466194</v>
      </c>
    </row>
    <row r="23" spans="1:7" x14ac:dyDescent="0.3">
      <c r="A23" s="702" t="s">
        <v>2743</v>
      </c>
      <c r="B23" s="709" t="s">
        <v>2759</v>
      </c>
      <c r="C23" s="710">
        <v>44288</v>
      </c>
      <c r="D23" s="723">
        <v>39655.108999999997</v>
      </c>
      <c r="E23" s="705">
        <v>53.531300000000002</v>
      </c>
      <c r="F23" s="732">
        <v>2122789.5364116998</v>
      </c>
      <c r="G23" s="733">
        <f t="shared" si="0"/>
        <v>1176449961.0793641</v>
      </c>
    </row>
    <row r="24" spans="1:7" x14ac:dyDescent="0.3">
      <c r="A24" s="702" t="s">
        <v>2743</v>
      </c>
      <c r="B24" s="709" t="s">
        <v>2760</v>
      </c>
      <c r="C24" s="711">
        <v>44296</v>
      </c>
      <c r="D24" s="723">
        <v>95701.588000000003</v>
      </c>
      <c r="E24" s="705">
        <v>53.531300000000002</v>
      </c>
      <c r="F24" s="732">
        <v>5123030.4177044006</v>
      </c>
      <c r="G24" s="733">
        <f t="shared" si="0"/>
        <v>2839183457.4917789</v>
      </c>
    </row>
    <row r="25" spans="1:7" x14ac:dyDescent="0.3">
      <c r="A25" s="702" t="s">
        <v>2743</v>
      </c>
      <c r="B25" s="709" t="s">
        <v>2761</v>
      </c>
      <c r="C25" s="711">
        <v>44302</v>
      </c>
      <c r="D25" s="723">
        <v>70498.284</v>
      </c>
      <c r="E25" s="705">
        <v>53.531300000000002</v>
      </c>
      <c r="F25" s="732">
        <v>3773864.7902891999</v>
      </c>
      <c r="G25" s="733">
        <f t="shared" si="0"/>
        <v>2091475866.7782748</v>
      </c>
    </row>
    <row r="26" spans="1:7" x14ac:dyDescent="0.3">
      <c r="A26" s="702" t="s">
        <v>2746</v>
      </c>
      <c r="B26" s="709" t="s">
        <v>2762</v>
      </c>
      <c r="C26" s="711">
        <v>44311</v>
      </c>
      <c r="D26" s="723">
        <v>166341.22099999999</v>
      </c>
      <c r="E26" s="705">
        <v>54.672849999999997</v>
      </c>
      <c r="F26" s="732">
        <v>9094348.624549849</v>
      </c>
      <c r="G26" s="733">
        <f t="shared" si="0"/>
        <v>5040088007.7255268</v>
      </c>
    </row>
    <row r="27" spans="1:7" x14ac:dyDescent="0.3">
      <c r="A27" s="934" t="s">
        <v>2763</v>
      </c>
      <c r="B27" s="935"/>
      <c r="C27" s="935"/>
      <c r="D27" s="724">
        <f t="shared" ref="D27:F27" si="1">SUM(D23:D26)</f>
        <v>372196.20199999993</v>
      </c>
      <c r="E27" s="708"/>
      <c r="F27" s="724">
        <f t="shared" si="1"/>
        <v>20114033.36895515</v>
      </c>
      <c r="G27" s="724">
        <f>SUM(G23:G26)</f>
        <v>11147197293.074944</v>
      </c>
    </row>
    <row r="28" spans="1:7" x14ac:dyDescent="0.3">
      <c r="A28" s="702" t="s">
        <v>2743</v>
      </c>
      <c r="B28" s="712" t="s">
        <v>2764</v>
      </c>
      <c r="C28" s="713">
        <v>44322</v>
      </c>
      <c r="D28" s="723">
        <v>165870.44</v>
      </c>
      <c r="E28" s="705">
        <v>56.463799999999999</v>
      </c>
      <c r="F28" s="732">
        <v>9365675.3500720002</v>
      </c>
      <c r="G28" s="733">
        <f t="shared" si="0"/>
        <v>5190457279.009903</v>
      </c>
    </row>
    <row r="29" spans="1:7" x14ac:dyDescent="0.3">
      <c r="A29" s="702" t="s">
        <v>2743</v>
      </c>
      <c r="B29" s="712" t="s">
        <v>2765</v>
      </c>
      <c r="C29" s="713">
        <v>44333</v>
      </c>
      <c r="D29" s="723">
        <v>166718.10800000001</v>
      </c>
      <c r="E29" s="705">
        <v>56.463799999999999</v>
      </c>
      <c r="F29" s="732">
        <v>9413537.9064904004</v>
      </c>
      <c r="G29" s="733">
        <f t="shared" si="0"/>
        <v>5216982707.7769804</v>
      </c>
    </row>
    <row r="30" spans="1:7" x14ac:dyDescent="0.3">
      <c r="A30" s="929" t="s">
        <v>2766</v>
      </c>
      <c r="B30" s="930"/>
      <c r="C30" s="930"/>
      <c r="D30" s="725">
        <f>SUM(D28:D29)</f>
        <v>332588.54800000001</v>
      </c>
      <c r="E30" s="707"/>
      <c r="F30" s="725">
        <f>SUM(F28:F29)</f>
        <v>18779213.256562401</v>
      </c>
      <c r="G30" s="725">
        <f>SUM(G28:G29)</f>
        <v>10407439986.786884</v>
      </c>
    </row>
    <row r="31" spans="1:7" x14ac:dyDescent="0.3">
      <c r="A31" s="714" t="s">
        <v>1461</v>
      </c>
      <c r="B31" s="712" t="s">
        <v>2767</v>
      </c>
      <c r="C31" s="713">
        <v>44353</v>
      </c>
      <c r="D31" s="723">
        <v>61936.749000000003</v>
      </c>
      <c r="E31" s="705">
        <v>61.384449999999994</v>
      </c>
      <c r="F31" s="734">
        <v>3801953.2721530497</v>
      </c>
      <c r="G31" s="735">
        <f t="shared" si="0"/>
        <v>2107042503.4272203</v>
      </c>
    </row>
    <row r="32" spans="1:7" x14ac:dyDescent="0.3">
      <c r="A32" s="714" t="s">
        <v>1461</v>
      </c>
      <c r="B32" s="712" t="s">
        <v>2768</v>
      </c>
      <c r="C32" s="713">
        <v>44358</v>
      </c>
      <c r="D32" s="723">
        <v>104493.16099999999</v>
      </c>
      <c r="E32" s="705">
        <v>61.384449999999994</v>
      </c>
      <c r="F32" s="734">
        <v>6414255.2167464485</v>
      </c>
      <c r="G32" s="735">
        <f t="shared" si="0"/>
        <v>3554780241.120882</v>
      </c>
    </row>
    <row r="33" spans="1:7" x14ac:dyDescent="0.3">
      <c r="A33" s="714" t="s">
        <v>2769</v>
      </c>
      <c r="B33" s="712" t="s">
        <v>2770</v>
      </c>
      <c r="C33" s="713">
        <v>44372</v>
      </c>
      <c r="D33" s="723">
        <v>166277.43900000001</v>
      </c>
      <c r="E33" s="705">
        <v>60.518299999999989</v>
      </c>
      <c r="F33" s="734">
        <v>10062827.936633699</v>
      </c>
      <c r="G33" s="735">
        <f t="shared" si="0"/>
        <v>5576819242.4823961</v>
      </c>
    </row>
    <row r="34" spans="1:7" x14ac:dyDescent="0.3">
      <c r="A34" s="714" t="s">
        <v>2769</v>
      </c>
      <c r="B34" s="712" t="s">
        <v>2771</v>
      </c>
      <c r="C34" s="713">
        <v>44377</v>
      </c>
      <c r="D34" s="723">
        <v>69929.433999999994</v>
      </c>
      <c r="E34" s="705">
        <v>60.518299999999989</v>
      </c>
      <c r="F34" s="734">
        <v>4232010.4656421989</v>
      </c>
      <c r="G34" s="735">
        <f t="shared" si="0"/>
        <v>2345380200.058907</v>
      </c>
    </row>
    <row r="35" spans="1:7" x14ac:dyDescent="0.3">
      <c r="A35" s="939" t="s">
        <v>2772</v>
      </c>
      <c r="B35" s="940"/>
      <c r="C35" s="941"/>
      <c r="D35" s="726">
        <f>SUM(D31:D34)</f>
        <v>402636.78300000005</v>
      </c>
      <c r="E35" s="715"/>
      <c r="F35" s="726">
        <f>SUM(F31:F34)</f>
        <v>24511046.891175397</v>
      </c>
      <c r="G35" s="726">
        <f>SUM(G31:G34)</f>
        <v>13584022187.089405</v>
      </c>
    </row>
    <row r="36" spans="1:7" x14ac:dyDescent="0.3">
      <c r="A36" s="712" t="str">
        <f>'[2] FACTURE JUILLET 2021'!$B$24</f>
        <v>Djéno Melange</v>
      </c>
      <c r="B36" s="712" t="str">
        <f>'[2] FACTURE JUILLET 2021'!$C$24</f>
        <v>15-21-962 R2</v>
      </c>
      <c r="C36" s="716">
        <f>'[2] FACTURE JUILLET 2021'!$D$24</f>
        <v>44381</v>
      </c>
      <c r="D36" s="727">
        <f>'[2] FACTURE JUILLET 2021'!$G$24</f>
        <v>96211.505999999994</v>
      </c>
      <c r="E36" s="717">
        <v>60.63219999999999</v>
      </c>
      <c r="F36" s="734">
        <v>5833515.2740931986</v>
      </c>
      <c r="G36" s="735">
        <f t="shared" si="0"/>
        <v>3232934164.902451</v>
      </c>
    </row>
    <row r="37" spans="1:7" x14ac:dyDescent="0.3">
      <c r="A37" s="712" t="str">
        <f>'[2] FACTURE JUILLET 2021'!$B$25</f>
        <v>Nkossa Blend</v>
      </c>
      <c r="B37" s="712" t="str">
        <f>'[2] FACTURE JUILLET 2021'!$C$25</f>
        <v>16-21-963 R</v>
      </c>
      <c r="C37" s="716">
        <f>'[2] FACTURE JUILLET 2021'!$D$25</f>
        <v>44390</v>
      </c>
      <c r="D37" s="727">
        <f>'[2] FACTURE JUILLET 2021'!$G$25</f>
        <v>166224.60800000001</v>
      </c>
      <c r="E37" s="717">
        <v>63.604649999999992</v>
      </c>
      <c r="F37" s="734">
        <v>10572658.013227198</v>
      </c>
      <c r="G37" s="735">
        <f t="shared" si="0"/>
        <v>5859367070.9305134</v>
      </c>
    </row>
    <row r="38" spans="1:7" x14ac:dyDescent="0.3">
      <c r="A38" s="712" t="str">
        <f>'[2] FACTURE JUILLET 2021'!$B$26</f>
        <v>Djéno Melange</v>
      </c>
      <c r="B38" s="712" t="str">
        <f>'[2] FACTURE JUILLET 2021'!$C$26</f>
        <v>17-21-964 R</v>
      </c>
      <c r="C38" s="716">
        <f>'[2] FACTURE JUILLET 2021'!$D$26</f>
        <v>44399</v>
      </c>
      <c r="D38" s="727">
        <f>'[2] FACTURE JUILLET 2021'!$G$26</f>
        <v>166086.084</v>
      </c>
      <c r="E38" s="717">
        <v>60.63219999999999</v>
      </c>
      <c r="F38" s="734">
        <v>10070164.662304798</v>
      </c>
      <c r="G38" s="735">
        <f t="shared" si="0"/>
        <v>5580885255.8493195</v>
      </c>
    </row>
    <row r="39" spans="1:7" x14ac:dyDescent="0.3">
      <c r="A39" s="712" t="str">
        <f>'[2] FACTURE JUILLET 2021'!$B$27</f>
        <v>Djéno Melange</v>
      </c>
      <c r="B39" s="712" t="str">
        <f>'[2] FACTURE JUILLET 2021'!$C$27</f>
        <v>18-21-965 R</v>
      </c>
      <c r="C39" s="716">
        <f>'[2] FACTURE JUILLET 2021'!$D$27</f>
        <v>44408</v>
      </c>
      <c r="D39" s="727">
        <f>'[2] FACTURE JUILLET 2021'!$G$27</f>
        <v>166221.198</v>
      </c>
      <c r="E39" s="717">
        <v>60.63219999999999</v>
      </c>
      <c r="F39" s="734">
        <v>10078356.921375599</v>
      </c>
      <c r="G39" s="735">
        <f t="shared" si="0"/>
        <v>5585425405.8263569</v>
      </c>
    </row>
    <row r="40" spans="1:7" x14ac:dyDescent="0.3">
      <c r="A40" s="942" t="s">
        <v>2773</v>
      </c>
      <c r="B40" s="940"/>
      <c r="C40" s="941"/>
      <c r="D40" s="728">
        <f>SUM(D36:D39)</f>
        <v>594743.39599999995</v>
      </c>
      <c r="E40" s="715"/>
      <c r="F40" s="728">
        <f>SUM(F36:F39)</f>
        <v>36554694.871000797</v>
      </c>
      <c r="G40" s="728">
        <f>SUM(G36:G39)</f>
        <v>20258611897.50864</v>
      </c>
    </row>
    <row r="41" spans="1:7" x14ac:dyDescent="0.3">
      <c r="A41" s="712" t="str">
        <f>'[2]FACTURE AOUT 2021'!$B$29</f>
        <v>Nkossa Blend</v>
      </c>
      <c r="B41" s="712" t="str">
        <f>'[2]FACTURE AOUT 2021'!$C$29</f>
        <v>19-21-966 R</v>
      </c>
      <c r="C41" s="716">
        <f>'[2]FACTURE AOUT 2021'!$D$29</f>
        <v>44417</v>
      </c>
      <c r="D41" s="727">
        <f>'[2]FACTURE AOUT 2021'!$G$29</f>
        <v>166270.73800000001</v>
      </c>
      <c r="E41" s="717">
        <v>58.995100000000001</v>
      </c>
      <c r="F41" s="734">
        <v>9809158.8153838012</v>
      </c>
      <c r="G41" s="735">
        <f t="shared" si="0"/>
        <v>5436235815.4857035</v>
      </c>
    </row>
    <row r="42" spans="1:7" x14ac:dyDescent="0.3">
      <c r="A42" s="712" t="str">
        <f>'[2]FACTURE AOUT 2021'!$B$30</f>
        <v>Djéno Melange</v>
      </c>
      <c r="B42" s="712" t="str">
        <f>'[2]FACTURE AOUT 2021'!$C$30</f>
        <v>20-21-967 R</v>
      </c>
      <c r="C42" s="716">
        <f>'[2]FACTURE AOUT 2021'!$D$30</f>
        <v>44426</v>
      </c>
      <c r="D42" s="727">
        <f>'[2]FACTURE AOUT 2021'!$G$30</f>
        <v>166146.27499999999</v>
      </c>
      <c r="E42" s="717">
        <v>58.196099999999994</v>
      </c>
      <c r="F42" s="734">
        <v>9669065.2345274985</v>
      </c>
      <c r="G42" s="735">
        <f t="shared" si="0"/>
        <v>5358595952.9751406</v>
      </c>
    </row>
    <row r="43" spans="1:7" x14ac:dyDescent="0.3">
      <c r="A43" s="712" t="str">
        <f>'[2]FACTURE AOUT 2021'!$B$31</f>
        <v>Nkossa Blend</v>
      </c>
      <c r="B43" s="712" t="str">
        <f>'[2]FACTURE AOUT 2021'!$C$31</f>
        <v>21-21-968 R</v>
      </c>
      <c r="C43" s="716">
        <f>'[2]FACTURE AOUT 2021'!$D$31</f>
        <v>44436</v>
      </c>
      <c r="D43" s="727">
        <f>'[2]FACTURE AOUT 2021'!$F$31</f>
        <v>21355.847000000002</v>
      </c>
      <c r="E43" s="717">
        <v>58.995100000000001</v>
      </c>
      <c r="F43" s="734">
        <v>9813775.5359294005</v>
      </c>
      <c r="G43" s="735">
        <f t="shared" si="0"/>
        <v>5438794402.0120745</v>
      </c>
    </row>
    <row r="44" spans="1:7" s="688" customFormat="1" x14ac:dyDescent="0.3">
      <c r="A44" s="712" t="str">
        <f>'[2]FACTURE AOUT 2021'!$B$31</f>
        <v>Nkossa Blend</v>
      </c>
      <c r="B44" s="712" t="str">
        <f>'[2]FACTURE AOUT 2021'!$C$31</f>
        <v>21-21-968 R</v>
      </c>
      <c r="C44" s="716">
        <f>'[2]FACTURE AOUT 2021'!$D$31</f>
        <v>44436</v>
      </c>
      <c r="D44" s="727">
        <v>144993.147</v>
      </c>
      <c r="E44" s="717">
        <v>58.995100000000001</v>
      </c>
      <c r="F44" s="734">
        <v>8553885.2065797001</v>
      </c>
      <c r="G44" s="736">
        <f t="shared" si="0"/>
        <v>4740563181.4864702</v>
      </c>
    </row>
    <row r="45" spans="1:7" x14ac:dyDescent="0.3">
      <c r="A45" s="942" t="s">
        <v>2774</v>
      </c>
      <c r="B45" s="940"/>
      <c r="C45" s="941"/>
      <c r="D45" s="726">
        <f>SUM(D41:D44)</f>
        <v>498766.00700000004</v>
      </c>
      <c r="E45" s="715"/>
      <c r="F45" s="726">
        <f>SUM(F41:F44)</f>
        <v>37845884.792420402</v>
      </c>
      <c r="G45" s="726">
        <f>SUM(G41:G44)</f>
        <v>20974189351.959389</v>
      </c>
    </row>
    <row r="46" spans="1:7" x14ac:dyDescent="0.3">
      <c r="A46" s="712" t="str">
        <f>'[2]FACTURE SEPTEMBRE 2021'!$B$22</f>
        <v>Djéno Melange</v>
      </c>
      <c r="B46" s="712" t="str">
        <f>'[2]FACTURE SEPTEMBRE 2021'!$C$22</f>
        <v>22-21-969 R</v>
      </c>
      <c r="C46" s="716">
        <f>'[2]FACTURE SEPTEMBRE 2021'!$D$22</f>
        <v>44446</v>
      </c>
      <c r="D46" s="727">
        <f>'[2]FACTURE SEPTEMBRE 2021'!$G$22</f>
        <v>166275.177</v>
      </c>
      <c r="E46" s="717">
        <v>62.088250000000002</v>
      </c>
      <c r="F46" s="734">
        <v>10323734.75837025</v>
      </c>
      <c r="G46" s="735">
        <f t="shared" si="0"/>
        <v>5721413803.0887928</v>
      </c>
    </row>
    <row r="47" spans="1:7" x14ac:dyDescent="0.3">
      <c r="A47" s="712" t="str">
        <f>'[2]FACTURE SEPTEMBRE 2021'!$B$23</f>
        <v>Djéno Melange</v>
      </c>
      <c r="B47" s="712" t="str">
        <f>'[2]FACTURE SEPTEMBRE 2021'!$C$23</f>
        <v>23-21-970 R</v>
      </c>
      <c r="C47" s="716">
        <f>'[2]FACTURE SEPTEMBRE 2021'!$D$23</f>
        <v>44457</v>
      </c>
      <c r="D47" s="727">
        <f>'[2]FACTURE SEPTEMBRE 2021'!$G$23</f>
        <v>166201.62599999999</v>
      </c>
      <c r="E47" s="717">
        <v>62.088250000000002</v>
      </c>
      <c r="F47" s="734">
        <v>10319168.105494499</v>
      </c>
      <c r="G47" s="735">
        <f t="shared" si="0"/>
        <v>5718882964.065052</v>
      </c>
    </row>
    <row r="48" spans="1:7" x14ac:dyDescent="0.3">
      <c r="A48" s="712" t="str">
        <f>'[2]FACTURE SEPTEMBRE 2021'!$B$24</f>
        <v>Nkossa Blend</v>
      </c>
      <c r="B48" s="712" t="str">
        <f>'[2]FACTURE SEPTEMBRE 2021'!$C$24</f>
        <v>24-21-971 R</v>
      </c>
      <c r="C48" s="716">
        <f>'[2]FACTURE SEPTEMBRE 2021'!$D$24</f>
        <v>44466</v>
      </c>
      <c r="D48" s="727">
        <f>'[2]FACTURE SEPTEMBRE 2021'!$G$24</f>
        <v>167954.06099999999</v>
      </c>
      <c r="E48" s="717">
        <v>63.134599999999992</v>
      </c>
      <c r="F48" s="734">
        <v>10603712.459610598</v>
      </c>
      <c r="G48" s="735">
        <f t="shared" si="0"/>
        <v>5876577445.1161938</v>
      </c>
    </row>
    <row r="49" spans="1:7" x14ac:dyDescent="0.3">
      <c r="A49" s="943" t="s">
        <v>2775</v>
      </c>
      <c r="B49" s="937"/>
      <c r="C49" s="938"/>
      <c r="D49" s="728">
        <f>SUM(D46:D48)</f>
        <v>500430.86399999994</v>
      </c>
      <c r="E49" s="715"/>
      <c r="F49" s="728">
        <f>SUM(F46:F48)</f>
        <v>31246615.323475346</v>
      </c>
      <c r="G49" s="728">
        <f>SUM(G46:G48)</f>
        <v>17316874212.270039</v>
      </c>
    </row>
    <row r="50" spans="1:7" x14ac:dyDescent="0.3">
      <c r="A50" s="712" t="s">
        <v>2769</v>
      </c>
      <c r="B50" s="712" t="s">
        <v>2776</v>
      </c>
      <c r="C50" s="713">
        <v>44473</v>
      </c>
      <c r="D50" s="729">
        <v>88478.399999999994</v>
      </c>
      <c r="E50" s="718">
        <v>68.777000000000001</v>
      </c>
      <c r="F50" s="729">
        <v>6085278.9167999998</v>
      </c>
      <c r="G50" s="737">
        <f t="shared" si="0"/>
        <v>3372461575.6905603</v>
      </c>
    </row>
    <row r="51" spans="1:7" x14ac:dyDescent="0.3">
      <c r="A51" s="712" t="s">
        <v>2769</v>
      </c>
      <c r="B51" s="712" t="s">
        <v>2777</v>
      </c>
      <c r="C51" s="713">
        <v>44479</v>
      </c>
      <c r="D51" s="729">
        <v>78209.941000000006</v>
      </c>
      <c r="E51" s="718">
        <v>68.776899999999998</v>
      </c>
      <c r="F51" s="729">
        <v>5379037.2911629006</v>
      </c>
      <c r="G51" s="737">
        <f t="shared" si="0"/>
        <v>2981062466.7624798</v>
      </c>
    </row>
    <row r="52" spans="1:7" x14ac:dyDescent="0.3">
      <c r="A52" s="712" t="s">
        <v>2769</v>
      </c>
      <c r="B52" s="712" t="s">
        <v>2778</v>
      </c>
      <c r="C52" s="713">
        <v>44482</v>
      </c>
      <c r="D52" s="729">
        <v>68935.56</v>
      </c>
      <c r="E52" s="718">
        <v>68.776899999999998</v>
      </c>
      <c r="F52" s="729">
        <v>4741174.116564</v>
      </c>
      <c r="G52" s="737">
        <f t="shared" si="0"/>
        <v>2627558695.3997688</v>
      </c>
    </row>
    <row r="53" spans="1:7" x14ac:dyDescent="0.3">
      <c r="A53" s="712" t="s">
        <v>2769</v>
      </c>
      <c r="B53" s="712" t="s">
        <v>2779</v>
      </c>
      <c r="C53" s="713">
        <v>44488</v>
      </c>
      <c r="D53" s="729">
        <v>97228.456000000006</v>
      </c>
      <c r="E53" s="718">
        <v>68.776899999999998</v>
      </c>
      <c r="F53" s="729">
        <v>6687071.7954663998</v>
      </c>
      <c r="G53" s="737">
        <f t="shared" si="0"/>
        <v>3705975189.0474792</v>
      </c>
    </row>
    <row r="54" spans="1:7" x14ac:dyDescent="0.3">
      <c r="A54" s="712" t="s">
        <v>1461</v>
      </c>
      <c r="B54" s="712" t="s">
        <v>2780</v>
      </c>
      <c r="C54" s="713">
        <v>44492</v>
      </c>
      <c r="D54" s="729">
        <v>51041.485000000001</v>
      </c>
      <c r="E54" s="718">
        <v>69.044650000000004</v>
      </c>
      <c r="F54" s="729">
        <v>3524141.4673052505</v>
      </c>
      <c r="G54" s="737">
        <f t="shared" si="0"/>
        <v>1953079201.1805699</v>
      </c>
    </row>
    <row r="55" spans="1:7" x14ac:dyDescent="0.3">
      <c r="A55" s="712" t="s">
        <v>2769</v>
      </c>
      <c r="B55" s="712" t="s">
        <v>2781</v>
      </c>
      <c r="C55" s="713">
        <v>44495</v>
      </c>
      <c r="D55" s="729">
        <v>68977.191000000006</v>
      </c>
      <c r="E55" s="718">
        <v>68.776899999999998</v>
      </c>
      <c r="F55" s="729">
        <v>4744037.3676879006</v>
      </c>
      <c r="G55" s="737">
        <f t="shared" si="0"/>
        <v>2629145509.1726346</v>
      </c>
    </row>
    <row r="56" spans="1:7" x14ac:dyDescent="0.3">
      <c r="A56" s="712" t="s">
        <v>1461</v>
      </c>
      <c r="B56" s="712" t="s">
        <v>2782</v>
      </c>
      <c r="C56" s="713">
        <v>44500</v>
      </c>
      <c r="D56" s="729">
        <v>113333.075</v>
      </c>
      <c r="E56" s="718">
        <v>69.044650000000004</v>
      </c>
      <c r="F56" s="729">
        <v>7825042.49679875</v>
      </c>
      <c r="G56" s="737">
        <f t="shared" si="0"/>
        <v>4336638551.7258673</v>
      </c>
    </row>
    <row r="57" spans="1:7" x14ac:dyDescent="0.3">
      <c r="A57" s="936" t="s">
        <v>2783</v>
      </c>
      <c r="B57" s="937"/>
      <c r="C57" s="938"/>
      <c r="D57" s="726">
        <f>SUM(D50:D56)</f>
        <v>566204.10800000001</v>
      </c>
      <c r="E57" s="715"/>
      <c r="F57" s="726">
        <f>SUM(F50:F56)</f>
        <v>38985783.451785199</v>
      </c>
      <c r="G57" s="726">
        <f>SUM(G50:G56)</f>
        <v>21605921188.979362</v>
      </c>
    </row>
    <row r="58" spans="1:7" x14ac:dyDescent="0.3">
      <c r="A58" s="712" t="s">
        <v>2769</v>
      </c>
      <c r="B58" s="712" t="s">
        <v>2784</v>
      </c>
      <c r="C58" s="713">
        <v>44508</v>
      </c>
      <c r="D58" s="729">
        <v>97062.63</v>
      </c>
      <c r="E58" s="718">
        <v>66.782799999999995</v>
      </c>
      <c r="F58" s="729">
        <v>6482114.2067639995</v>
      </c>
      <c r="G58" s="737">
        <f t="shared" si="0"/>
        <v>3592387693.3886089</v>
      </c>
    </row>
    <row r="59" spans="1:7" x14ac:dyDescent="0.3">
      <c r="A59" s="712" t="s">
        <v>2769</v>
      </c>
      <c r="B59" s="712" t="s">
        <v>2785</v>
      </c>
      <c r="C59" s="713">
        <v>44514</v>
      </c>
      <c r="D59" s="729">
        <v>166859.21599999999</v>
      </c>
      <c r="E59" s="718">
        <v>66.782799999999995</v>
      </c>
      <c r="F59" s="729">
        <v>11143325.650284799</v>
      </c>
      <c r="G59" s="737">
        <f t="shared" si="0"/>
        <v>6175631075.3878365</v>
      </c>
    </row>
    <row r="60" spans="1:7" x14ac:dyDescent="0.3">
      <c r="A60" s="712" t="s">
        <v>1461</v>
      </c>
      <c r="B60" s="712" t="s">
        <v>2786</v>
      </c>
      <c r="C60" s="713">
        <v>44892</v>
      </c>
      <c r="D60" s="729">
        <v>166265.98800000001</v>
      </c>
      <c r="E60" s="718">
        <v>63.024099999999997</v>
      </c>
      <c r="F60" s="729">
        <v>10478764.2543108</v>
      </c>
      <c r="G60" s="737">
        <f t="shared" si="0"/>
        <v>5807331149.7390461</v>
      </c>
    </row>
    <row r="61" spans="1:7" x14ac:dyDescent="0.3">
      <c r="A61" s="936" t="s">
        <v>2787</v>
      </c>
      <c r="B61" s="937"/>
      <c r="C61" s="938"/>
      <c r="D61" s="728">
        <f>SUM(D58:D60)</f>
        <v>430187.83400000003</v>
      </c>
      <c r="E61" s="715"/>
      <c r="F61" s="728">
        <f>SUM(F58:F60)</f>
        <v>28104204.111359596</v>
      </c>
      <c r="G61" s="728">
        <f>SUM(G58:G60)</f>
        <v>15575349918.515491</v>
      </c>
    </row>
    <row r="62" spans="1:7" x14ac:dyDescent="0.3">
      <c r="A62" s="712" t="s">
        <v>2769</v>
      </c>
      <c r="B62" s="712" t="s">
        <v>2788</v>
      </c>
      <c r="C62" s="713">
        <v>44537</v>
      </c>
      <c r="D62" s="729">
        <v>166160.851</v>
      </c>
      <c r="E62" s="718">
        <v>63.6038</v>
      </c>
      <c r="F62" s="729">
        <v>10568461.5348338</v>
      </c>
      <c r="G62" s="737">
        <f t="shared" si="0"/>
        <v>5857041382.6048927</v>
      </c>
    </row>
    <row r="63" spans="1:7" x14ac:dyDescent="0.3">
      <c r="A63" s="712" t="s">
        <v>2769</v>
      </c>
      <c r="B63" s="712" t="s">
        <v>2789</v>
      </c>
      <c r="C63" s="713">
        <v>44546</v>
      </c>
      <c r="D63" s="729">
        <v>166035.09099999999</v>
      </c>
      <c r="E63" s="718">
        <v>63.6038</v>
      </c>
      <c r="F63" s="729">
        <v>10560462.7209458</v>
      </c>
      <c r="G63" s="737">
        <f t="shared" si="0"/>
        <v>5852608439.948163</v>
      </c>
    </row>
    <row r="64" spans="1:7" x14ac:dyDescent="0.3">
      <c r="A64" s="712" t="s">
        <v>1461</v>
      </c>
      <c r="B64" s="712" t="s">
        <v>2790</v>
      </c>
      <c r="C64" s="713">
        <v>44556</v>
      </c>
      <c r="D64" s="729">
        <v>167151.12299999999</v>
      </c>
      <c r="E64" s="718">
        <v>63.09975</v>
      </c>
      <c r="F64" s="729">
        <v>10547194.07351925</v>
      </c>
      <c r="G64" s="737">
        <f t="shared" si="0"/>
        <v>5845254955.5443687</v>
      </c>
    </row>
    <row r="65" spans="1:9" x14ac:dyDescent="0.3">
      <c r="A65" s="936" t="s">
        <v>2791</v>
      </c>
      <c r="B65" s="937"/>
      <c r="C65" s="938"/>
      <c r="D65" s="726">
        <f>SUM(D62:D64)</f>
        <v>499347.06499999994</v>
      </c>
      <c r="E65" s="715"/>
      <c r="F65" s="726">
        <f>SUM(F62:F64)</f>
        <v>31676118.329298854</v>
      </c>
      <c r="G65" s="726">
        <f>SUM(G62:G64)</f>
        <v>17554904778.097424</v>
      </c>
    </row>
    <row r="66" spans="1:9" ht="16.2" x14ac:dyDescent="0.3">
      <c r="A66" s="689"/>
      <c r="B66" s="690"/>
      <c r="C66" s="691"/>
      <c r="D66" s="730"/>
      <c r="E66" s="692"/>
      <c r="F66" s="738"/>
      <c r="G66" s="738"/>
    </row>
    <row r="67" spans="1:9" ht="21" thickBot="1" x14ac:dyDescent="0.35">
      <c r="A67" s="693" t="s">
        <v>1979</v>
      </c>
      <c r="B67" s="694"/>
      <c r="C67" s="695"/>
      <c r="D67" s="731">
        <f>D13+D17+D22+D27+D30+D35+D40+D45+D49+D57+D61+D65</f>
        <v>5650331.0489999987</v>
      </c>
      <c r="E67" s="696">
        <f>F67/D67</f>
        <v>60.716590809360241</v>
      </c>
      <c r="F67" s="731">
        <f>F13+F17+F22+F27+F30+F35+F40+F45+F49+F57+F61+F65</f>
        <v>343068838.23955613</v>
      </c>
      <c r="G67" s="731">
        <f>G13+G17+G22+G27+G30+G35+G40+G45+G49+G57+G61+G65</f>
        <v>190128750152.36197</v>
      </c>
      <c r="I67" s="697"/>
    </row>
    <row r="68" spans="1:9" ht="15" thickTop="1" x14ac:dyDescent="0.3">
      <c r="B68" s="698"/>
    </row>
    <row r="69" spans="1:9" ht="15.75" customHeight="1" x14ac:dyDescent="0.3"/>
    <row r="70" spans="1:9" ht="18.75" customHeight="1" x14ac:dyDescent="0.3"/>
    <row r="71" spans="1:9" ht="18.75" customHeight="1" x14ac:dyDescent="0.3"/>
    <row r="72" spans="1:9" ht="18.75" customHeight="1" x14ac:dyDescent="0.3"/>
    <row r="74" spans="1:9" ht="18.75" customHeight="1" x14ac:dyDescent="0.3"/>
    <row r="75" spans="1:9" ht="15.75" customHeight="1" x14ac:dyDescent="0.3"/>
  </sheetData>
  <mergeCells count="13">
    <mergeCell ref="A65:C65"/>
    <mergeCell ref="A35:C35"/>
    <mergeCell ref="A40:C40"/>
    <mergeCell ref="A45:C45"/>
    <mergeCell ref="A49:C49"/>
    <mergeCell ref="A57:C57"/>
    <mergeCell ref="A61:C61"/>
    <mergeCell ref="A30:C30"/>
    <mergeCell ref="A6:G6"/>
    <mergeCell ref="A13:C13"/>
    <mergeCell ref="A17:C17"/>
    <mergeCell ref="A22:C22"/>
    <mergeCell ref="A27:C2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L95"/>
  <sheetViews>
    <sheetView showGridLines="0" zoomScale="85" zoomScaleNormal="85" workbookViewId="0">
      <selection activeCell="B2" sqref="B2"/>
    </sheetView>
  </sheetViews>
  <sheetFormatPr baseColWidth="10" defaultColWidth="7.6640625" defaultRowHeight="12" x14ac:dyDescent="0.3"/>
  <cols>
    <col min="1" max="1" width="7.6640625" style="76"/>
    <col min="2" max="2" width="9.109375" style="76" bestFit="1" customWidth="1"/>
    <col min="3" max="3" width="10.5546875" style="76" customWidth="1"/>
    <col min="4" max="4" width="9.5546875" style="76" bestFit="1" customWidth="1"/>
    <col min="5" max="5" width="30.6640625" style="76" customWidth="1"/>
    <col min="6" max="6" width="11.6640625" style="76" customWidth="1"/>
    <col min="7" max="7" width="12.6640625" style="76" customWidth="1"/>
    <col min="8" max="8" width="12.88671875" style="76" customWidth="1"/>
    <col min="9" max="9" width="11" style="76" customWidth="1"/>
    <col min="10" max="10" width="10.6640625" style="76" customWidth="1"/>
    <col min="11" max="11" width="18.33203125" style="76" bestFit="1" customWidth="1"/>
    <col min="12" max="12" width="37.44140625" style="76" bestFit="1" customWidth="1"/>
    <col min="13" max="13" width="7.6640625" style="76" customWidth="1"/>
    <col min="14" max="16384" width="7.6640625" style="76"/>
  </cols>
  <sheetData>
    <row r="2" spans="2:12" ht="16.2" x14ac:dyDescent="0.3">
      <c r="B2" s="379" t="s">
        <v>2721</v>
      </c>
    </row>
    <row r="5" spans="2:12" s="77" customFormat="1" ht="15" x14ac:dyDescent="0.35">
      <c r="B5" s="765" t="s">
        <v>427</v>
      </c>
      <c r="C5" s="765"/>
      <c r="D5" s="766"/>
      <c r="E5" s="766"/>
      <c r="F5" s="766"/>
      <c r="G5" s="766"/>
      <c r="H5" s="766"/>
      <c r="I5" s="766"/>
      <c r="J5" s="766"/>
      <c r="K5" s="766"/>
      <c r="L5" s="766"/>
    </row>
    <row r="6" spans="2:12" s="77" customFormat="1" ht="15" x14ac:dyDescent="0.35">
      <c r="B6" s="767" t="s">
        <v>428</v>
      </c>
      <c r="C6" s="767"/>
      <c r="D6" s="766"/>
      <c r="E6" s="766"/>
      <c r="F6" s="766"/>
      <c r="G6" s="766"/>
      <c r="H6" s="766"/>
      <c r="I6" s="766"/>
      <c r="J6" s="766"/>
      <c r="K6" s="766"/>
      <c r="L6" s="766"/>
    </row>
    <row r="7" spans="2:12" s="77" customFormat="1" ht="15" x14ac:dyDescent="0.35">
      <c r="B7" s="765" t="s">
        <v>429</v>
      </c>
      <c r="C7" s="765"/>
      <c r="D7" s="766"/>
      <c r="E7" s="766"/>
      <c r="F7" s="766"/>
      <c r="G7" s="766"/>
      <c r="H7" s="766"/>
      <c r="I7" s="766"/>
      <c r="J7" s="766"/>
      <c r="K7" s="766"/>
      <c r="L7" s="766"/>
    </row>
    <row r="8" spans="2:12" s="77" customFormat="1" ht="15" x14ac:dyDescent="0.35">
      <c r="B8" s="765" t="s">
        <v>430</v>
      </c>
      <c r="C8" s="765"/>
      <c r="D8" s="766"/>
      <c r="E8" s="766"/>
      <c r="F8" s="766"/>
      <c r="G8" s="766"/>
      <c r="H8" s="766"/>
      <c r="I8" s="766"/>
      <c r="J8" s="766"/>
      <c r="K8" s="766"/>
      <c r="L8" s="766"/>
    </row>
    <row r="9" spans="2:12" s="77" customFormat="1" ht="15" x14ac:dyDescent="0.35">
      <c r="B9" s="767" t="s">
        <v>431</v>
      </c>
      <c r="C9" s="767"/>
      <c r="D9" s="766"/>
      <c r="E9" s="766"/>
      <c r="F9" s="766"/>
      <c r="G9" s="766"/>
      <c r="H9" s="766"/>
      <c r="I9" s="766"/>
      <c r="J9" s="766"/>
      <c r="K9" s="766"/>
      <c r="L9" s="766"/>
    </row>
    <row r="10" spans="2:12" s="77" customFormat="1" ht="15" x14ac:dyDescent="0.35">
      <c r="B10" s="765" t="s">
        <v>432</v>
      </c>
      <c r="C10" s="765"/>
      <c r="D10" s="766"/>
      <c r="E10" s="766"/>
      <c r="F10" s="766"/>
      <c r="G10" s="766"/>
      <c r="H10" s="766"/>
      <c r="I10" s="766"/>
      <c r="J10" s="766"/>
      <c r="K10" s="766"/>
      <c r="L10" s="766"/>
    </row>
    <row r="11" spans="2:12" s="77" customFormat="1" ht="15" x14ac:dyDescent="0.35">
      <c r="B11" s="765" t="s">
        <v>433</v>
      </c>
      <c r="C11" s="765"/>
      <c r="D11" s="766"/>
      <c r="E11" s="766"/>
      <c r="F11" s="766"/>
      <c r="G11" s="766"/>
      <c r="H11" s="766"/>
      <c r="I11" s="766"/>
      <c r="J11" s="766"/>
      <c r="K11" s="766"/>
      <c r="L11" s="766"/>
    </row>
    <row r="12" spans="2:12" s="77" customFormat="1" ht="15" x14ac:dyDescent="0.35">
      <c r="B12" s="766"/>
      <c r="C12" s="766"/>
      <c r="D12" s="768" t="s">
        <v>434</v>
      </c>
      <c r="E12" s="768"/>
      <c r="F12" s="768"/>
      <c r="G12" s="768"/>
      <c r="H12" s="768"/>
      <c r="I12" s="768"/>
      <c r="J12" s="768"/>
      <c r="K12" s="766"/>
      <c r="L12" s="766"/>
    </row>
    <row r="13" spans="2:12" s="77" customFormat="1" x14ac:dyDescent="0.35">
      <c r="B13" s="772" t="s">
        <v>435</v>
      </c>
      <c r="C13" s="773" t="s">
        <v>436</v>
      </c>
      <c r="D13" s="773" t="s">
        <v>437</v>
      </c>
      <c r="E13" s="774" t="s">
        <v>438</v>
      </c>
      <c r="F13" s="775" t="s">
        <v>439</v>
      </c>
      <c r="G13" s="776" t="s">
        <v>440</v>
      </c>
      <c r="H13" s="774" t="s">
        <v>441</v>
      </c>
      <c r="I13" s="774"/>
      <c r="J13" s="774"/>
      <c r="K13" s="774"/>
      <c r="L13" s="774" t="s">
        <v>442</v>
      </c>
    </row>
    <row r="14" spans="2:12" s="77" customFormat="1" x14ac:dyDescent="0.35">
      <c r="B14" s="772"/>
      <c r="C14" s="773"/>
      <c r="D14" s="773"/>
      <c r="E14" s="774"/>
      <c r="F14" s="775"/>
      <c r="G14" s="776"/>
      <c r="H14" s="79" t="s">
        <v>443</v>
      </c>
      <c r="I14" s="80" t="s">
        <v>444</v>
      </c>
      <c r="J14" s="81" t="s">
        <v>445</v>
      </c>
      <c r="K14" s="78" t="s">
        <v>446</v>
      </c>
      <c r="L14" s="774"/>
    </row>
    <row r="15" spans="2:12" s="77" customFormat="1" x14ac:dyDescent="0.35">
      <c r="B15" s="617"/>
      <c r="C15" s="83" t="s">
        <v>447</v>
      </c>
      <c r="D15" s="83" t="s">
        <v>448</v>
      </c>
      <c r="E15" s="83" t="s">
        <v>449</v>
      </c>
      <c r="F15" s="84">
        <v>43799</v>
      </c>
      <c r="G15" s="85">
        <v>14578</v>
      </c>
      <c r="H15" s="86" t="s">
        <v>11</v>
      </c>
      <c r="I15" s="777" t="s">
        <v>450</v>
      </c>
      <c r="J15" s="777"/>
      <c r="K15" s="83" t="s">
        <v>451</v>
      </c>
      <c r="L15" s="87" t="s">
        <v>452</v>
      </c>
    </row>
    <row r="16" spans="2:12" s="77" customFormat="1" x14ac:dyDescent="0.35">
      <c r="B16" s="618"/>
      <c r="C16" s="89"/>
      <c r="D16" s="89"/>
      <c r="E16" s="89"/>
      <c r="F16" s="89"/>
      <c r="G16" s="89"/>
      <c r="H16" s="89"/>
      <c r="I16" s="778" t="s">
        <v>453</v>
      </c>
      <c r="J16" s="778"/>
      <c r="K16" s="89"/>
      <c r="L16" s="90"/>
    </row>
    <row r="17" spans="2:12" s="77" customFormat="1" x14ac:dyDescent="0.35">
      <c r="B17" s="619"/>
      <c r="C17" s="91" t="s">
        <v>454</v>
      </c>
      <c r="D17" s="92">
        <v>63.45</v>
      </c>
      <c r="E17" s="91" t="s">
        <v>455</v>
      </c>
      <c r="F17" s="93">
        <v>28637</v>
      </c>
      <c r="G17" s="94">
        <v>46899</v>
      </c>
      <c r="H17" s="95" t="s">
        <v>456</v>
      </c>
      <c r="I17" s="96" t="s">
        <v>20</v>
      </c>
      <c r="J17" s="97">
        <v>0.35</v>
      </c>
      <c r="K17" s="91" t="s">
        <v>457</v>
      </c>
      <c r="L17" s="98"/>
    </row>
    <row r="18" spans="2:12" s="77" customFormat="1" x14ac:dyDescent="0.35">
      <c r="B18" s="618"/>
      <c r="C18" s="83" t="s">
        <v>458</v>
      </c>
      <c r="D18" s="99">
        <v>170</v>
      </c>
      <c r="E18" s="83" t="s">
        <v>459</v>
      </c>
      <c r="F18" s="84">
        <v>29190</v>
      </c>
      <c r="G18" s="85">
        <v>47452</v>
      </c>
      <c r="H18" s="86" t="s">
        <v>460</v>
      </c>
      <c r="I18" s="100" t="s">
        <v>20</v>
      </c>
      <c r="J18" s="101">
        <v>0.35</v>
      </c>
      <c r="K18" s="83" t="s">
        <v>461</v>
      </c>
      <c r="L18" s="770"/>
    </row>
    <row r="19" spans="2:12" s="77" customFormat="1" x14ac:dyDescent="0.35">
      <c r="B19" s="618"/>
      <c r="C19" s="89"/>
      <c r="D19" s="89"/>
      <c r="E19" s="102" t="s">
        <v>462</v>
      </c>
      <c r="F19" s="89"/>
      <c r="G19" s="89"/>
      <c r="H19" s="89"/>
      <c r="I19" s="103"/>
      <c r="J19" s="104"/>
      <c r="K19" s="89"/>
      <c r="L19" s="770"/>
    </row>
    <row r="20" spans="2:12" s="77" customFormat="1" x14ac:dyDescent="0.35">
      <c r="B20" s="620" t="s">
        <v>463</v>
      </c>
      <c r="C20" s="82"/>
      <c r="D20" s="82"/>
      <c r="E20" s="82"/>
      <c r="F20" s="82"/>
      <c r="G20" s="82"/>
      <c r="H20" s="82"/>
      <c r="I20" s="100" t="s">
        <v>11</v>
      </c>
      <c r="J20" s="106">
        <v>0.15</v>
      </c>
      <c r="K20" s="82"/>
      <c r="L20" s="107"/>
    </row>
    <row r="21" spans="2:12" s="77" customFormat="1" x14ac:dyDescent="0.35">
      <c r="B21" s="618"/>
      <c r="C21" s="105" t="s">
        <v>464</v>
      </c>
      <c r="D21" s="108">
        <v>84.54</v>
      </c>
      <c r="E21" s="105" t="s">
        <v>465</v>
      </c>
      <c r="F21" s="105" t="s">
        <v>466</v>
      </c>
      <c r="G21" s="109">
        <v>50405</v>
      </c>
      <c r="H21" s="110" t="s">
        <v>11</v>
      </c>
      <c r="I21" s="111" t="s">
        <v>467</v>
      </c>
      <c r="J21" s="112">
        <v>0.2</v>
      </c>
      <c r="K21" s="105" t="s">
        <v>468</v>
      </c>
      <c r="L21" s="113" t="s">
        <v>452</v>
      </c>
    </row>
    <row r="22" spans="2:12" s="77" customFormat="1" x14ac:dyDescent="0.35">
      <c r="B22" s="618"/>
      <c r="C22" s="88"/>
      <c r="D22" s="88"/>
      <c r="E22" s="88"/>
      <c r="F22" s="88"/>
      <c r="G22" s="88"/>
      <c r="H22" s="88"/>
      <c r="I22" s="111" t="s">
        <v>469</v>
      </c>
      <c r="J22" s="112">
        <v>0.1</v>
      </c>
      <c r="K22" s="88"/>
      <c r="L22" s="114"/>
    </row>
    <row r="23" spans="2:12" s="77" customFormat="1" x14ac:dyDescent="0.35">
      <c r="B23" s="618"/>
      <c r="C23" s="88"/>
      <c r="D23" s="88"/>
      <c r="E23" s="88"/>
      <c r="F23" s="88"/>
      <c r="G23" s="88"/>
      <c r="H23" s="88"/>
      <c r="I23" s="111" t="s">
        <v>34</v>
      </c>
      <c r="J23" s="112">
        <v>0.1</v>
      </c>
      <c r="K23" s="88"/>
      <c r="L23" s="114"/>
    </row>
    <row r="24" spans="2:12" s="77" customFormat="1" x14ac:dyDescent="0.35">
      <c r="B24" s="618"/>
      <c r="C24" s="89"/>
      <c r="D24" s="89"/>
      <c r="E24" s="89"/>
      <c r="F24" s="89"/>
      <c r="G24" s="89"/>
      <c r="H24" s="89"/>
      <c r="I24" s="115" t="s">
        <v>470</v>
      </c>
      <c r="J24" s="116">
        <v>0.05</v>
      </c>
      <c r="K24" s="89"/>
      <c r="L24" s="90"/>
    </row>
    <row r="25" spans="2:12" s="77" customFormat="1" x14ac:dyDescent="0.35">
      <c r="B25" s="618"/>
      <c r="C25" s="82"/>
      <c r="D25" s="82"/>
      <c r="E25" s="82"/>
      <c r="F25" s="82"/>
      <c r="G25" s="82"/>
      <c r="H25" s="82"/>
      <c r="I25" s="100" t="s">
        <v>11</v>
      </c>
      <c r="J25" s="101">
        <v>0.15</v>
      </c>
      <c r="K25" s="82"/>
      <c r="L25" s="107"/>
    </row>
    <row r="26" spans="2:12" s="77" customFormat="1" x14ac:dyDescent="0.35">
      <c r="B26" s="618"/>
      <c r="C26" s="88"/>
      <c r="D26" s="88"/>
      <c r="E26" s="88"/>
      <c r="F26" s="88"/>
      <c r="G26" s="88"/>
      <c r="H26" s="88"/>
      <c r="I26" s="111" t="s">
        <v>467</v>
      </c>
      <c r="J26" s="112">
        <v>0.2</v>
      </c>
      <c r="K26" s="88"/>
      <c r="L26" s="114"/>
    </row>
    <row r="27" spans="2:12" s="77" customFormat="1" x14ac:dyDescent="0.35">
      <c r="B27" s="618"/>
      <c r="C27" s="105" t="s">
        <v>471</v>
      </c>
      <c r="D27" s="108">
        <v>74.760000000000005</v>
      </c>
      <c r="E27" s="105" t="s">
        <v>472</v>
      </c>
      <c r="F27" s="105" t="s">
        <v>466</v>
      </c>
      <c r="G27" s="109">
        <v>50405</v>
      </c>
      <c r="H27" s="110" t="s">
        <v>11</v>
      </c>
      <c r="I27" s="111" t="s">
        <v>469</v>
      </c>
      <c r="J27" s="112">
        <v>0.1</v>
      </c>
      <c r="K27" s="105" t="s">
        <v>468</v>
      </c>
      <c r="L27" s="113" t="s">
        <v>452</v>
      </c>
    </row>
    <row r="28" spans="2:12" s="77" customFormat="1" x14ac:dyDescent="0.35">
      <c r="B28" s="618"/>
      <c r="C28" s="88"/>
      <c r="D28" s="88"/>
      <c r="E28" s="88"/>
      <c r="F28" s="88"/>
      <c r="G28" s="88"/>
      <c r="H28" s="88"/>
      <c r="I28" s="111" t="s">
        <v>34</v>
      </c>
      <c r="J28" s="112">
        <v>0.1</v>
      </c>
      <c r="K28" s="88"/>
      <c r="L28" s="114"/>
    </row>
    <row r="29" spans="2:12" s="77" customFormat="1" x14ac:dyDescent="0.35">
      <c r="B29" s="621"/>
      <c r="C29" s="89"/>
      <c r="D29" s="89"/>
      <c r="E29" s="89"/>
      <c r="F29" s="89"/>
      <c r="G29" s="89"/>
      <c r="H29" s="89"/>
      <c r="I29" s="115" t="s">
        <v>470</v>
      </c>
      <c r="J29" s="116">
        <v>0.05</v>
      </c>
      <c r="K29" s="89"/>
      <c r="L29" s="90"/>
    </row>
    <row r="30" spans="2:12" s="77" customFormat="1" ht="15" x14ac:dyDescent="0.35">
      <c r="B30" s="769" t="s">
        <v>473</v>
      </c>
      <c r="C30" s="91" t="s">
        <v>474</v>
      </c>
      <c r="D30" s="117">
        <v>115761</v>
      </c>
      <c r="E30" s="91" t="s">
        <v>475</v>
      </c>
      <c r="F30" s="118" t="s">
        <v>476</v>
      </c>
      <c r="G30" s="94">
        <v>48852</v>
      </c>
      <c r="H30" s="95" t="s">
        <v>477</v>
      </c>
      <c r="I30" s="770"/>
      <c r="J30" s="770"/>
      <c r="K30" s="91"/>
      <c r="L30" s="98"/>
    </row>
    <row r="31" spans="2:12" s="77" customFormat="1" ht="15" x14ac:dyDescent="0.35">
      <c r="B31" s="769"/>
      <c r="C31" s="91" t="s">
        <v>478</v>
      </c>
      <c r="D31" s="119">
        <v>77.5</v>
      </c>
      <c r="E31" s="91" t="s">
        <v>479</v>
      </c>
      <c r="F31" s="118" t="s">
        <v>476</v>
      </c>
      <c r="G31" s="94">
        <v>48852</v>
      </c>
      <c r="H31" s="95" t="s">
        <v>477</v>
      </c>
      <c r="I31" s="770"/>
      <c r="J31" s="770"/>
      <c r="K31" s="120"/>
      <c r="L31" s="98"/>
    </row>
    <row r="32" spans="2:12" s="77" customFormat="1" x14ac:dyDescent="0.35">
      <c r="B32" s="769"/>
      <c r="C32" s="121" t="s">
        <v>480</v>
      </c>
      <c r="D32" s="122">
        <v>47.47</v>
      </c>
      <c r="E32" s="121" t="s">
        <v>481</v>
      </c>
      <c r="F32" s="123">
        <v>44032</v>
      </c>
      <c r="G32" s="124">
        <v>45857</v>
      </c>
      <c r="H32" s="125" t="s">
        <v>482</v>
      </c>
      <c r="I32" s="771" t="s">
        <v>20</v>
      </c>
      <c r="J32" s="771"/>
      <c r="K32" s="121" t="s">
        <v>483</v>
      </c>
      <c r="L32" s="121" t="s">
        <v>484</v>
      </c>
    </row>
    <row r="33" spans="2:12" s="77" customFormat="1" x14ac:dyDescent="0.35">
      <c r="B33" s="622" t="s">
        <v>485</v>
      </c>
      <c r="C33" s="121" t="s">
        <v>486</v>
      </c>
      <c r="D33" s="126">
        <v>73.093000000000004</v>
      </c>
      <c r="E33" s="121" t="s">
        <v>487</v>
      </c>
      <c r="F33" s="123">
        <v>39353</v>
      </c>
      <c r="G33" s="124">
        <v>46657</v>
      </c>
      <c r="H33" s="125" t="s">
        <v>488</v>
      </c>
      <c r="I33" s="127" t="s">
        <v>489</v>
      </c>
      <c r="J33" s="128" t="s">
        <v>490</v>
      </c>
      <c r="K33" s="121" t="s">
        <v>491</v>
      </c>
      <c r="L33" s="125" t="s">
        <v>492</v>
      </c>
    </row>
    <row r="34" spans="2:12" s="77" customFormat="1" x14ac:dyDescent="0.35">
      <c r="B34" s="617"/>
      <c r="C34" s="129" t="s">
        <v>493</v>
      </c>
      <c r="D34" s="130">
        <v>321.52</v>
      </c>
      <c r="E34" s="129" t="s">
        <v>494</v>
      </c>
      <c r="F34" s="131">
        <v>38527</v>
      </c>
      <c r="G34" s="132">
        <v>45831</v>
      </c>
      <c r="H34" s="133" t="s">
        <v>460</v>
      </c>
      <c r="I34" s="134" t="s">
        <v>495</v>
      </c>
      <c r="J34" s="135">
        <v>0.315</v>
      </c>
      <c r="K34" s="129" t="s">
        <v>496</v>
      </c>
      <c r="L34" s="782"/>
    </row>
    <row r="35" spans="2:12" s="77" customFormat="1" x14ac:dyDescent="0.35">
      <c r="B35" s="618"/>
      <c r="C35" s="137"/>
      <c r="D35" s="137"/>
      <c r="E35" s="137"/>
      <c r="F35" s="137"/>
      <c r="G35" s="137"/>
      <c r="H35" s="137"/>
      <c r="I35" s="138" t="s">
        <v>11</v>
      </c>
      <c r="J35" s="139">
        <v>0.15</v>
      </c>
      <c r="K35" s="137"/>
      <c r="L35" s="782"/>
    </row>
    <row r="36" spans="2:12" s="77" customFormat="1" x14ac:dyDescent="0.35">
      <c r="B36" s="618"/>
      <c r="C36" s="140"/>
      <c r="D36" s="140"/>
      <c r="E36" s="140"/>
      <c r="F36" s="140"/>
      <c r="G36" s="140"/>
      <c r="H36" s="140"/>
      <c r="I36" s="134" t="s">
        <v>495</v>
      </c>
      <c r="J36" s="141" t="s">
        <v>497</v>
      </c>
      <c r="K36" s="140"/>
      <c r="L36" s="142"/>
    </row>
    <row r="37" spans="2:12" s="77" customFormat="1" x14ac:dyDescent="0.35">
      <c r="B37" s="620" t="s">
        <v>498</v>
      </c>
      <c r="C37" s="143" t="s">
        <v>499</v>
      </c>
      <c r="D37" s="144">
        <v>100.46</v>
      </c>
      <c r="E37" s="143" t="s">
        <v>500</v>
      </c>
      <c r="F37" s="145">
        <v>33779</v>
      </c>
      <c r="G37" s="146">
        <v>44735</v>
      </c>
      <c r="H37" s="147" t="s">
        <v>460</v>
      </c>
      <c r="I37" s="148" t="s">
        <v>11</v>
      </c>
      <c r="J37" s="149" t="s">
        <v>501</v>
      </c>
      <c r="K37" s="143" t="s">
        <v>502</v>
      </c>
      <c r="L37" s="150" t="s">
        <v>503</v>
      </c>
    </row>
    <row r="38" spans="2:12" s="77" customFormat="1" x14ac:dyDescent="0.35">
      <c r="B38" s="618"/>
      <c r="C38" s="83" t="s">
        <v>504</v>
      </c>
      <c r="D38" s="151">
        <v>40.14</v>
      </c>
      <c r="E38" s="83" t="s">
        <v>505</v>
      </c>
      <c r="F38" s="84">
        <v>43799</v>
      </c>
      <c r="G38" s="85">
        <v>49277</v>
      </c>
      <c r="H38" s="86" t="s">
        <v>11</v>
      </c>
      <c r="I38" s="100" t="s">
        <v>495</v>
      </c>
      <c r="J38" s="152">
        <v>0.315</v>
      </c>
      <c r="K38" s="83" t="s">
        <v>506</v>
      </c>
      <c r="L38" s="87" t="s">
        <v>452</v>
      </c>
    </row>
    <row r="39" spans="2:12" s="77" customFormat="1" x14ac:dyDescent="0.35">
      <c r="B39" s="621"/>
      <c r="C39" s="89"/>
      <c r="D39" s="89"/>
      <c r="E39" s="89"/>
      <c r="F39" s="89"/>
      <c r="G39" s="89"/>
      <c r="H39" s="89"/>
      <c r="I39" s="153" t="s">
        <v>11</v>
      </c>
      <c r="J39" s="116">
        <v>0.15</v>
      </c>
      <c r="K39" s="89"/>
      <c r="L39" s="90"/>
    </row>
    <row r="40" spans="2:12" s="77" customFormat="1" x14ac:dyDescent="0.35">
      <c r="B40" s="622" t="s">
        <v>507</v>
      </c>
      <c r="C40" s="91" t="s">
        <v>508</v>
      </c>
      <c r="D40" s="119">
        <v>92.8</v>
      </c>
      <c r="E40" s="91" t="s">
        <v>509</v>
      </c>
      <c r="F40" s="91" t="s">
        <v>510</v>
      </c>
      <c r="G40" s="94">
        <v>48944</v>
      </c>
      <c r="H40" s="95" t="s">
        <v>11</v>
      </c>
      <c r="I40" s="154" t="s">
        <v>511</v>
      </c>
      <c r="J40" s="155" t="s">
        <v>512</v>
      </c>
      <c r="K40" s="91" t="s">
        <v>513</v>
      </c>
      <c r="L40" s="98"/>
    </row>
    <row r="41" spans="2:12" s="77" customFormat="1" x14ac:dyDescent="0.35">
      <c r="B41" s="617"/>
      <c r="C41" s="83" t="s">
        <v>514</v>
      </c>
      <c r="D41" s="99">
        <v>30</v>
      </c>
      <c r="E41" s="83" t="s">
        <v>515</v>
      </c>
      <c r="F41" s="83" t="s">
        <v>510</v>
      </c>
      <c r="G41" s="85">
        <v>47118</v>
      </c>
      <c r="H41" s="86" t="s">
        <v>11</v>
      </c>
      <c r="I41" s="100" t="s">
        <v>11</v>
      </c>
      <c r="J41" s="101">
        <v>0.4</v>
      </c>
      <c r="K41" s="83" t="s">
        <v>516</v>
      </c>
      <c r="L41" s="770"/>
    </row>
    <row r="42" spans="2:12" s="77" customFormat="1" x14ac:dyDescent="0.35">
      <c r="B42" s="618"/>
      <c r="C42" s="89"/>
      <c r="D42" s="89"/>
      <c r="E42" s="89"/>
      <c r="F42" s="89"/>
      <c r="G42" s="89"/>
      <c r="H42" s="89"/>
      <c r="I42" s="115" t="s">
        <v>34</v>
      </c>
      <c r="J42" s="116">
        <v>0.1</v>
      </c>
      <c r="K42" s="89"/>
      <c r="L42" s="770"/>
    </row>
    <row r="43" spans="2:12" s="77" customFormat="1" x14ac:dyDescent="0.35">
      <c r="B43" s="620" t="s">
        <v>517</v>
      </c>
      <c r="C43" s="83" t="s">
        <v>518</v>
      </c>
      <c r="D43" s="151">
        <v>32.479999999999997</v>
      </c>
      <c r="E43" s="83" t="s">
        <v>519</v>
      </c>
      <c r="F43" s="83" t="s">
        <v>510</v>
      </c>
      <c r="G43" s="85">
        <v>47118</v>
      </c>
      <c r="H43" s="86" t="s">
        <v>11</v>
      </c>
      <c r="I43" s="100" t="s">
        <v>11</v>
      </c>
      <c r="J43" s="101">
        <v>0.34</v>
      </c>
      <c r="K43" s="83" t="s">
        <v>520</v>
      </c>
      <c r="L43" s="770"/>
    </row>
    <row r="44" spans="2:12" s="77" customFormat="1" x14ac:dyDescent="0.35">
      <c r="B44" s="618"/>
      <c r="C44" s="89"/>
      <c r="D44" s="89"/>
      <c r="E44" s="89"/>
      <c r="F44" s="89"/>
      <c r="G44" s="89"/>
      <c r="H44" s="89"/>
      <c r="I44" s="115" t="s">
        <v>34</v>
      </c>
      <c r="J44" s="116">
        <v>0.08</v>
      </c>
      <c r="K44" s="89"/>
      <c r="L44" s="770"/>
    </row>
    <row r="45" spans="2:12" s="77" customFormat="1" x14ac:dyDescent="0.35">
      <c r="B45" s="618"/>
      <c r="C45" s="83" t="s">
        <v>521</v>
      </c>
      <c r="D45" s="156">
        <v>27.5</v>
      </c>
      <c r="E45" s="83" t="s">
        <v>522</v>
      </c>
      <c r="F45" s="83" t="s">
        <v>510</v>
      </c>
      <c r="G45" s="85">
        <v>48944</v>
      </c>
      <c r="H45" s="86" t="s">
        <v>11</v>
      </c>
      <c r="I45" s="100" t="s">
        <v>11</v>
      </c>
      <c r="J45" s="101">
        <v>0.34</v>
      </c>
      <c r="K45" s="83" t="s">
        <v>520</v>
      </c>
      <c r="L45" s="770"/>
    </row>
    <row r="46" spans="2:12" s="77" customFormat="1" x14ac:dyDescent="0.35">
      <c r="B46" s="621"/>
      <c r="C46" s="89"/>
      <c r="D46" s="89"/>
      <c r="E46" s="89"/>
      <c r="F46" s="89"/>
      <c r="G46" s="89"/>
      <c r="H46" s="89"/>
      <c r="I46" s="115" t="s">
        <v>34</v>
      </c>
      <c r="J46" s="116">
        <v>0.08</v>
      </c>
      <c r="K46" s="89"/>
      <c r="L46" s="770"/>
    </row>
    <row r="47" spans="2:12" s="77" customFormat="1" x14ac:dyDescent="0.35">
      <c r="B47" s="783" t="s">
        <v>523</v>
      </c>
      <c r="C47" s="157" t="s">
        <v>524</v>
      </c>
      <c r="D47" s="158">
        <v>162.1</v>
      </c>
      <c r="E47" s="157" t="s">
        <v>525</v>
      </c>
      <c r="F47" s="159">
        <v>42829</v>
      </c>
      <c r="G47" s="160">
        <v>44654</v>
      </c>
      <c r="H47" s="161" t="s">
        <v>20</v>
      </c>
      <c r="I47" s="127" t="s">
        <v>526</v>
      </c>
      <c r="J47" s="162" t="s">
        <v>527</v>
      </c>
      <c r="K47" s="157" t="s">
        <v>516</v>
      </c>
      <c r="L47" s="163" t="s">
        <v>528</v>
      </c>
    </row>
    <row r="48" spans="2:12" s="77" customFormat="1" x14ac:dyDescent="0.35">
      <c r="B48" s="783"/>
      <c r="C48" s="121" t="s">
        <v>529</v>
      </c>
      <c r="D48" s="164">
        <v>145.5</v>
      </c>
      <c r="E48" s="121" t="s">
        <v>530</v>
      </c>
      <c r="F48" s="123">
        <v>37452</v>
      </c>
      <c r="G48" s="124">
        <v>44756</v>
      </c>
      <c r="H48" s="125" t="s">
        <v>20</v>
      </c>
      <c r="I48" s="127" t="s">
        <v>526</v>
      </c>
      <c r="J48" s="128" t="s">
        <v>531</v>
      </c>
      <c r="K48" s="121" t="s">
        <v>532</v>
      </c>
      <c r="L48" s="136"/>
    </row>
    <row r="49" spans="2:12" s="77" customFormat="1" x14ac:dyDescent="0.35">
      <c r="B49" s="783" t="s">
        <v>533</v>
      </c>
      <c r="C49" s="129" t="s">
        <v>534</v>
      </c>
      <c r="D49" s="140"/>
      <c r="E49" s="140"/>
      <c r="F49" s="140"/>
      <c r="G49" s="140"/>
      <c r="H49" s="140"/>
      <c r="I49" s="784" t="s">
        <v>535</v>
      </c>
      <c r="J49" s="165">
        <v>0.2</v>
      </c>
      <c r="K49" s="140"/>
      <c r="L49" s="142"/>
    </row>
    <row r="50" spans="2:12" s="77" customFormat="1" x14ac:dyDescent="0.35">
      <c r="B50" s="783"/>
      <c r="C50" s="166" t="s">
        <v>536</v>
      </c>
      <c r="D50" s="167">
        <v>165.11</v>
      </c>
      <c r="E50" s="166" t="s">
        <v>537</v>
      </c>
      <c r="F50" s="168">
        <v>44034</v>
      </c>
      <c r="G50" s="169">
        <v>51338</v>
      </c>
      <c r="H50" s="170" t="s">
        <v>11</v>
      </c>
      <c r="I50" s="784"/>
      <c r="J50" s="171">
        <v>0.15</v>
      </c>
      <c r="K50" s="166" t="s">
        <v>538</v>
      </c>
      <c r="L50" s="172" t="s">
        <v>452</v>
      </c>
    </row>
    <row r="51" spans="2:12" s="77" customFormat="1" x14ac:dyDescent="0.35">
      <c r="B51" s="783"/>
      <c r="C51" s="137"/>
      <c r="D51" s="137"/>
      <c r="E51" s="137"/>
      <c r="F51" s="137"/>
      <c r="G51" s="137"/>
      <c r="H51" s="137"/>
      <c r="I51" s="784"/>
      <c r="J51" s="139">
        <v>0.1</v>
      </c>
      <c r="K51" s="137"/>
      <c r="L51" s="173"/>
    </row>
    <row r="52" spans="2:12" s="77" customFormat="1" x14ac:dyDescent="0.35">
      <c r="B52" s="783"/>
      <c r="C52" s="140"/>
      <c r="D52" s="140"/>
      <c r="E52" s="140"/>
      <c r="F52" s="140"/>
      <c r="G52" s="140"/>
      <c r="H52" s="140"/>
      <c r="I52" s="785" t="s">
        <v>539</v>
      </c>
      <c r="J52" s="785"/>
      <c r="K52" s="140"/>
      <c r="L52" s="142"/>
    </row>
    <row r="53" spans="2:12" s="77" customFormat="1" x14ac:dyDescent="0.35">
      <c r="B53" s="783"/>
      <c r="C53" s="166" t="s">
        <v>540</v>
      </c>
      <c r="D53" s="167">
        <v>80.84</v>
      </c>
      <c r="E53" s="166" t="s">
        <v>541</v>
      </c>
      <c r="F53" s="166" t="s">
        <v>466</v>
      </c>
      <c r="G53" s="169">
        <v>50040</v>
      </c>
      <c r="H53" s="170" t="s">
        <v>11</v>
      </c>
      <c r="I53" s="786" t="s">
        <v>542</v>
      </c>
      <c r="J53" s="786"/>
      <c r="K53" s="166" t="s">
        <v>543</v>
      </c>
      <c r="L53" s="172" t="s">
        <v>544</v>
      </c>
    </row>
    <row r="54" spans="2:12" s="77" customFormat="1" x14ac:dyDescent="0.35">
      <c r="B54" s="783"/>
      <c r="C54" s="137"/>
      <c r="D54" s="137"/>
      <c r="E54" s="137"/>
      <c r="F54" s="137"/>
      <c r="G54" s="137"/>
      <c r="H54" s="137"/>
      <c r="I54" s="787" t="s">
        <v>545</v>
      </c>
      <c r="J54" s="787"/>
      <c r="K54" s="137"/>
      <c r="L54" s="173"/>
    </row>
    <row r="55" spans="2:12" s="77" customFormat="1" ht="24" x14ac:dyDescent="0.35">
      <c r="B55" s="783"/>
      <c r="C55" s="174" t="s">
        <v>546</v>
      </c>
      <c r="D55" s="122">
        <v>10.76</v>
      </c>
      <c r="E55" s="175" t="s">
        <v>547</v>
      </c>
      <c r="F55" s="124">
        <v>41474</v>
      </c>
      <c r="G55" s="124">
        <v>48778</v>
      </c>
      <c r="H55" s="176" t="s">
        <v>11</v>
      </c>
      <c r="I55" s="780" t="s">
        <v>548</v>
      </c>
      <c r="J55" s="780"/>
      <c r="K55" s="175" t="s">
        <v>549</v>
      </c>
      <c r="L55" s="175"/>
    </row>
    <row r="56" spans="2:12" s="77" customFormat="1" x14ac:dyDescent="0.35">
      <c r="B56" s="623" t="s">
        <v>550</v>
      </c>
      <c r="C56" s="174" t="s">
        <v>551</v>
      </c>
      <c r="D56" s="164">
        <v>144.5</v>
      </c>
      <c r="E56" s="175" t="s">
        <v>552</v>
      </c>
      <c r="F56" s="176" t="s">
        <v>553</v>
      </c>
      <c r="G56" s="124">
        <v>49309</v>
      </c>
      <c r="H56" s="176" t="s">
        <v>11</v>
      </c>
      <c r="I56" s="780" t="s">
        <v>554</v>
      </c>
      <c r="J56" s="780"/>
      <c r="K56" s="175" t="s">
        <v>555</v>
      </c>
      <c r="L56" s="176" t="s">
        <v>452</v>
      </c>
    </row>
    <row r="57" spans="2:12" s="77" customFormat="1" x14ac:dyDescent="0.35">
      <c r="B57" s="624" t="s">
        <v>556</v>
      </c>
      <c r="C57" s="179" t="s">
        <v>557</v>
      </c>
      <c r="D57" s="180">
        <v>50.51</v>
      </c>
      <c r="E57" s="175"/>
      <c r="F57" s="175"/>
      <c r="G57" s="175"/>
      <c r="H57" s="181" t="s">
        <v>11</v>
      </c>
      <c r="I57" s="781" t="s">
        <v>11</v>
      </c>
      <c r="J57" s="781"/>
      <c r="K57" s="183" t="s">
        <v>37</v>
      </c>
      <c r="L57" s="175"/>
    </row>
    <row r="58" spans="2:12" s="77" customFormat="1" ht="24" x14ac:dyDescent="0.35">
      <c r="B58" s="623" t="s">
        <v>558</v>
      </c>
      <c r="C58" s="174" t="s">
        <v>559</v>
      </c>
      <c r="D58" s="122">
        <v>64.67</v>
      </c>
      <c r="E58" s="175" t="s">
        <v>560</v>
      </c>
      <c r="F58" s="160">
        <v>38856</v>
      </c>
      <c r="G58" s="160">
        <v>46160</v>
      </c>
      <c r="H58" s="184" t="s">
        <v>11</v>
      </c>
      <c r="I58" s="781" t="s">
        <v>561</v>
      </c>
      <c r="J58" s="781"/>
      <c r="K58" s="183" t="s">
        <v>562</v>
      </c>
      <c r="L58" s="175"/>
    </row>
    <row r="59" spans="2:12" s="77" customFormat="1" ht="24" x14ac:dyDescent="0.35">
      <c r="B59" s="779" t="s">
        <v>563</v>
      </c>
      <c r="C59" s="174" t="s">
        <v>564</v>
      </c>
      <c r="D59" s="126">
        <v>699.83799999999997</v>
      </c>
      <c r="E59" s="175" t="s">
        <v>565</v>
      </c>
      <c r="F59" s="124">
        <v>43052</v>
      </c>
      <c r="G59" s="124">
        <v>50356</v>
      </c>
      <c r="H59" s="185" t="s">
        <v>11</v>
      </c>
      <c r="I59" s="780" t="s">
        <v>566</v>
      </c>
      <c r="J59" s="780"/>
      <c r="K59" s="186" t="s">
        <v>567</v>
      </c>
      <c r="L59" s="176" t="s">
        <v>568</v>
      </c>
    </row>
    <row r="60" spans="2:12" s="77" customFormat="1" x14ac:dyDescent="0.35">
      <c r="B60" s="779"/>
      <c r="C60" s="179" t="s">
        <v>569</v>
      </c>
      <c r="D60" s="180">
        <v>61.17</v>
      </c>
      <c r="E60" s="182" t="s">
        <v>570</v>
      </c>
      <c r="F60" s="160">
        <v>44155</v>
      </c>
      <c r="G60" s="160">
        <v>11281</v>
      </c>
      <c r="H60" s="184" t="s">
        <v>11</v>
      </c>
      <c r="I60" s="781" t="s">
        <v>571</v>
      </c>
      <c r="J60" s="781"/>
      <c r="K60" s="183" t="s">
        <v>572</v>
      </c>
      <c r="L60" s="187" t="s">
        <v>573</v>
      </c>
    </row>
    <row r="61" spans="2:12" s="77" customFormat="1" x14ac:dyDescent="0.35">
      <c r="B61" s="779"/>
      <c r="C61" s="179" t="s">
        <v>574</v>
      </c>
      <c r="D61" s="180">
        <v>39.25</v>
      </c>
      <c r="E61" s="182" t="s">
        <v>575</v>
      </c>
      <c r="F61" s="160">
        <v>44155</v>
      </c>
      <c r="G61" s="160">
        <v>13107</v>
      </c>
      <c r="H61" s="184" t="s">
        <v>11</v>
      </c>
      <c r="I61" s="781" t="s">
        <v>571</v>
      </c>
      <c r="J61" s="781"/>
      <c r="K61" s="183" t="s">
        <v>572</v>
      </c>
      <c r="L61" s="187" t="s">
        <v>573</v>
      </c>
    </row>
    <row r="62" spans="2:12" s="77" customFormat="1" x14ac:dyDescent="0.35">
      <c r="B62" s="779" t="s">
        <v>576</v>
      </c>
      <c r="C62" s="179" t="s">
        <v>577</v>
      </c>
      <c r="D62" s="188">
        <v>80</v>
      </c>
      <c r="E62" s="182" t="s">
        <v>578</v>
      </c>
      <c r="F62" s="176" t="s">
        <v>579</v>
      </c>
      <c r="G62" s="160">
        <v>12090</v>
      </c>
      <c r="H62" s="184" t="s">
        <v>11</v>
      </c>
      <c r="I62" s="781" t="s">
        <v>580</v>
      </c>
      <c r="J62" s="781"/>
      <c r="K62" s="183" t="s">
        <v>581</v>
      </c>
      <c r="L62" s="175"/>
    </row>
    <row r="63" spans="2:12" s="77" customFormat="1" x14ac:dyDescent="0.35">
      <c r="B63" s="779"/>
      <c r="C63" s="179" t="s">
        <v>582</v>
      </c>
      <c r="D63" s="180">
        <v>175.87</v>
      </c>
      <c r="E63" s="182" t="s">
        <v>583</v>
      </c>
      <c r="F63" s="160">
        <v>41759</v>
      </c>
      <c r="G63" s="160">
        <v>12538</v>
      </c>
      <c r="H63" s="184" t="s">
        <v>11</v>
      </c>
      <c r="I63" s="780" t="s">
        <v>584</v>
      </c>
      <c r="J63" s="780"/>
      <c r="K63" s="183" t="s">
        <v>581</v>
      </c>
      <c r="L63" s="182"/>
    </row>
    <row r="64" spans="2:12" s="77" customFormat="1" x14ac:dyDescent="0.35">
      <c r="B64" s="779"/>
      <c r="C64" s="174" t="s">
        <v>585</v>
      </c>
      <c r="D64" s="122">
        <v>108.57</v>
      </c>
      <c r="E64" s="175" t="s">
        <v>586</v>
      </c>
      <c r="F64" s="124">
        <v>43088</v>
      </c>
      <c r="G64" s="124">
        <v>50392</v>
      </c>
      <c r="H64" s="185" t="s">
        <v>11</v>
      </c>
      <c r="I64" s="780" t="s">
        <v>587</v>
      </c>
      <c r="J64" s="780"/>
      <c r="K64" s="186" t="s">
        <v>588</v>
      </c>
      <c r="L64" s="176" t="s">
        <v>573</v>
      </c>
    </row>
    <row r="65" spans="2:12" s="77" customFormat="1" ht="15" customHeight="1" x14ac:dyDescent="0.35">
      <c r="B65" s="779"/>
      <c r="C65" s="189" t="s">
        <v>589</v>
      </c>
      <c r="D65" s="156">
        <v>192.3</v>
      </c>
      <c r="E65" s="190" t="s">
        <v>590</v>
      </c>
      <c r="F65" s="191">
        <v>43088</v>
      </c>
      <c r="G65" s="191">
        <v>54044</v>
      </c>
      <c r="H65" s="192" t="s">
        <v>11</v>
      </c>
      <c r="I65" s="791" t="s">
        <v>591</v>
      </c>
      <c r="J65" s="791"/>
      <c r="K65" s="193" t="s">
        <v>588</v>
      </c>
      <c r="L65" s="194" t="s">
        <v>573</v>
      </c>
    </row>
    <row r="66" spans="2:12" s="77" customFormat="1" ht="24" x14ac:dyDescent="0.35">
      <c r="B66" s="623"/>
      <c r="C66" s="195" t="s">
        <v>592</v>
      </c>
      <c r="D66" s="196">
        <v>134.19999999999999</v>
      </c>
      <c r="E66" s="178" t="s">
        <v>593</v>
      </c>
      <c r="F66" s="197">
        <v>43830</v>
      </c>
      <c r="G66" s="197">
        <v>14609</v>
      </c>
      <c r="H66" s="198" t="s">
        <v>11</v>
      </c>
      <c r="I66" s="788" t="s">
        <v>594</v>
      </c>
      <c r="J66" s="788"/>
      <c r="K66" s="199" t="s">
        <v>595</v>
      </c>
      <c r="L66" s="194" t="s">
        <v>573</v>
      </c>
    </row>
    <row r="67" spans="2:12" s="77" customFormat="1" x14ac:dyDescent="0.35">
      <c r="B67" s="624" t="s">
        <v>596</v>
      </c>
      <c r="C67" s="195" t="s">
        <v>597</v>
      </c>
      <c r="D67" s="200">
        <v>198.98</v>
      </c>
      <c r="E67" s="178" t="s">
        <v>598</v>
      </c>
      <c r="F67" s="194" t="s">
        <v>599</v>
      </c>
      <c r="G67" s="194" t="s">
        <v>600</v>
      </c>
      <c r="H67" s="201" t="s">
        <v>601</v>
      </c>
      <c r="I67" s="788" t="s">
        <v>602</v>
      </c>
      <c r="J67" s="788"/>
      <c r="K67" s="202" t="s">
        <v>603</v>
      </c>
      <c r="L67" s="178"/>
    </row>
    <row r="68" spans="2:12" s="77" customFormat="1" ht="24" x14ac:dyDescent="0.35">
      <c r="B68" s="792"/>
      <c r="C68" s="203" t="s">
        <v>604</v>
      </c>
      <c r="D68" s="92">
        <v>134.94999999999999</v>
      </c>
      <c r="E68" s="177" t="s">
        <v>605</v>
      </c>
      <c r="F68" s="94">
        <v>42639</v>
      </c>
      <c r="G68" s="94">
        <v>13418</v>
      </c>
      <c r="H68" s="204" t="s">
        <v>11</v>
      </c>
      <c r="I68" s="791" t="s">
        <v>606</v>
      </c>
      <c r="J68" s="791"/>
      <c r="K68" s="205" t="s">
        <v>607</v>
      </c>
      <c r="L68" s="206" t="s">
        <v>608</v>
      </c>
    </row>
    <row r="69" spans="2:12" s="77" customFormat="1" ht="15" customHeight="1" x14ac:dyDescent="0.35">
      <c r="B69" s="792"/>
      <c r="C69" s="189" t="s">
        <v>609</v>
      </c>
      <c r="D69" s="207">
        <v>111.625</v>
      </c>
      <c r="E69" s="190" t="s">
        <v>610</v>
      </c>
      <c r="F69" s="191">
        <v>43088</v>
      </c>
      <c r="G69" s="191">
        <v>52218</v>
      </c>
      <c r="H69" s="192" t="s">
        <v>11</v>
      </c>
      <c r="I69" s="791" t="s">
        <v>606</v>
      </c>
      <c r="J69" s="791"/>
      <c r="K69" s="791" t="s">
        <v>611</v>
      </c>
      <c r="L69" s="789" t="s">
        <v>573</v>
      </c>
    </row>
    <row r="70" spans="2:12" s="77" customFormat="1" x14ac:dyDescent="0.35">
      <c r="B70" s="790" t="s">
        <v>612</v>
      </c>
      <c r="C70" s="208"/>
      <c r="D70" s="209"/>
      <c r="E70" s="210"/>
      <c r="F70" s="211"/>
      <c r="G70" s="211"/>
      <c r="H70" s="212"/>
      <c r="I70" s="213"/>
      <c r="J70" s="91"/>
      <c r="K70" s="791"/>
      <c r="L70" s="789"/>
    </row>
    <row r="71" spans="2:12" s="77" customFormat="1" x14ac:dyDescent="0.35">
      <c r="B71" s="790"/>
      <c r="C71" s="203" t="s">
        <v>613</v>
      </c>
      <c r="D71" s="119">
        <v>102.4</v>
      </c>
      <c r="E71" s="177" t="s">
        <v>614</v>
      </c>
      <c r="F71" s="94">
        <v>43088</v>
      </c>
      <c r="G71" s="94">
        <v>52218</v>
      </c>
      <c r="H71" s="204" t="s">
        <v>11</v>
      </c>
      <c r="I71" s="791" t="s">
        <v>615</v>
      </c>
      <c r="J71" s="791"/>
      <c r="K71" s="205" t="s">
        <v>616</v>
      </c>
      <c r="L71" s="214" t="s">
        <v>573</v>
      </c>
    </row>
    <row r="72" spans="2:12" s="77" customFormat="1" x14ac:dyDescent="0.35">
      <c r="B72" s="790"/>
      <c r="C72" s="195" t="s">
        <v>617</v>
      </c>
      <c r="D72" s="200">
        <v>180.79</v>
      </c>
      <c r="E72" s="178" t="s">
        <v>618</v>
      </c>
      <c r="F72" s="197">
        <v>43088</v>
      </c>
      <c r="G72" s="197">
        <v>52218</v>
      </c>
      <c r="H72" s="198" t="s">
        <v>11</v>
      </c>
      <c r="I72" s="791" t="s">
        <v>619</v>
      </c>
      <c r="J72" s="791"/>
      <c r="K72" s="202" t="s">
        <v>620</v>
      </c>
      <c r="L72" s="194" t="s">
        <v>573</v>
      </c>
    </row>
    <row r="76" spans="2:12" x14ac:dyDescent="0.3">
      <c r="D76" s="768" t="s">
        <v>2463</v>
      </c>
      <c r="E76" s="768"/>
      <c r="F76" s="768"/>
      <c r="G76" s="768"/>
      <c r="H76" s="768"/>
      <c r="I76" s="768"/>
      <c r="J76" s="768"/>
    </row>
    <row r="78" spans="2:12" x14ac:dyDescent="0.3">
      <c r="B78" s="793" t="s">
        <v>1419</v>
      </c>
      <c r="C78" s="794"/>
      <c r="D78" s="795" t="s">
        <v>894</v>
      </c>
      <c r="E78" s="795" t="s">
        <v>2464</v>
      </c>
      <c r="F78" s="797" t="s">
        <v>2465</v>
      </c>
      <c r="G78" s="798"/>
      <c r="H78" s="799"/>
      <c r="I78" s="800" t="s">
        <v>443</v>
      </c>
      <c r="J78" s="801" t="s">
        <v>2466</v>
      </c>
      <c r="K78" s="801"/>
      <c r="L78" s="802" t="s">
        <v>2467</v>
      </c>
    </row>
    <row r="79" spans="2:12" x14ac:dyDescent="0.3">
      <c r="B79" s="793"/>
      <c r="C79" s="794"/>
      <c r="D79" s="796"/>
      <c r="E79" s="796"/>
      <c r="F79" s="625" t="s">
        <v>2468</v>
      </c>
      <c r="G79" s="625" t="s">
        <v>740</v>
      </c>
      <c r="H79" s="625" t="s">
        <v>2469</v>
      </c>
      <c r="I79" s="800"/>
      <c r="J79" s="625" t="s">
        <v>2470</v>
      </c>
      <c r="K79" s="626" t="s">
        <v>1376</v>
      </c>
      <c r="L79" s="803"/>
    </row>
    <row r="80" spans="2:12" x14ac:dyDescent="0.3">
      <c r="B80" s="804" t="s">
        <v>1491</v>
      </c>
      <c r="C80" s="804"/>
      <c r="D80" s="628">
        <v>343.0575</v>
      </c>
      <c r="E80" s="627" t="s">
        <v>2471</v>
      </c>
      <c r="F80" s="629">
        <v>37946</v>
      </c>
      <c r="G80" s="629">
        <v>38551</v>
      </c>
      <c r="H80" s="629">
        <v>44464</v>
      </c>
      <c r="I80" s="630" t="s">
        <v>11</v>
      </c>
      <c r="J80" s="630" t="s">
        <v>2472</v>
      </c>
      <c r="K80" s="627" t="s">
        <v>2473</v>
      </c>
      <c r="L80" s="631" t="s">
        <v>2474</v>
      </c>
    </row>
    <row r="81" spans="2:12" x14ac:dyDescent="0.3">
      <c r="B81" s="804" t="s">
        <v>621</v>
      </c>
      <c r="C81" s="804"/>
      <c r="D81" s="628">
        <v>547.51</v>
      </c>
      <c r="E81" s="627" t="s">
        <v>2475</v>
      </c>
      <c r="F81" s="627" t="s">
        <v>312</v>
      </c>
      <c r="G81" s="629">
        <v>38821</v>
      </c>
      <c r="H81" s="629">
        <v>44752</v>
      </c>
      <c r="I81" s="630" t="s">
        <v>601</v>
      </c>
      <c r="J81" s="630" t="s">
        <v>572</v>
      </c>
      <c r="K81" s="627" t="s">
        <v>2476</v>
      </c>
      <c r="L81" s="631"/>
    </row>
    <row r="82" spans="2:12" x14ac:dyDescent="0.3">
      <c r="B82" s="804" t="s">
        <v>2477</v>
      </c>
      <c r="C82" s="804"/>
      <c r="D82" s="628">
        <v>9392</v>
      </c>
      <c r="E82" s="627" t="s">
        <v>2478</v>
      </c>
      <c r="F82" s="629">
        <v>38849</v>
      </c>
      <c r="G82" s="629">
        <v>38929</v>
      </c>
      <c r="H82" s="627" t="s">
        <v>312</v>
      </c>
      <c r="I82" s="630" t="s">
        <v>11</v>
      </c>
      <c r="J82" s="630" t="s">
        <v>2479</v>
      </c>
      <c r="K82" s="627" t="s">
        <v>2480</v>
      </c>
      <c r="L82" s="631" t="s">
        <v>2481</v>
      </c>
    </row>
    <row r="83" spans="2:12" x14ac:dyDescent="0.3">
      <c r="B83" s="804" t="s">
        <v>2482</v>
      </c>
      <c r="C83" s="804"/>
      <c r="D83" s="628">
        <v>1645</v>
      </c>
      <c r="E83" s="627" t="s">
        <v>2483</v>
      </c>
      <c r="F83" s="629">
        <v>38849</v>
      </c>
      <c r="G83" s="629">
        <v>38929</v>
      </c>
      <c r="H83" s="627" t="s">
        <v>312</v>
      </c>
      <c r="I83" s="630" t="s">
        <v>11</v>
      </c>
      <c r="J83" s="805" t="s">
        <v>2484</v>
      </c>
      <c r="K83" s="805"/>
      <c r="L83" s="631" t="s">
        <v>2485</v>
      </c>
    </row>
    <row r="84" spans="2:12" ht="24" x14ac:dyDescent="0.3">
      <c r="B84" s="804" t="s">
        <v>2486</v>
      </c>
      <c r="C84" s="804"/>
      <c r="D84" s="628">
        <v>289.5</v>
      </c>
      <c r="E84" s="627" t="s">
        <v>2487</v>
      </c>
      <c r="F84" s="629">
        <v>39293</v>
      </c>
      <c r="G84" s="629">
        <v>39535</v>
      </c>
      <c r="H84" s="627" t="s">
        <v>312</v>
      </c>
      <c r="I84" s="630" t="s">
        <v>11</v>
      </c>
      <c r="J84" s="632" t="s">
        <v>2488</v>
      </c>
      <c r="K84" s="627" t="s">
        <v>2489</v>
      </c>
      <c r="L84" s="631" t="s">
        <v>2490</v>
      </c>
    </row>
    <row r="85" spans="2:12" ht="36" x14ac:dyDescent="0.3">
      <c r="B85" s="804" t="s">
        <v>2491</v>
      </c>
      <c r="C85" s="804"/>
      <c r="D85" s="628">
        <v>366</v>
      </c>
      <c r="E85" s="627" t="s">
        <v>2492</v>
      </c>
      <c r="F85" s="629">
        <v>39882</v>
      </c>
      <c r="G85" s="629">
        <v>40024</v>
      </c>
      <c r="H85" s="629">
        <v>42999</v>
      </c>
      <c r="I85" s="630" t="s">
        <v>11</v>
      </c>
      <c r="J85" s="632" t="s">
        <v>2493</v>
      </c>
      <c r="K85" s="627" t="s">
        <v>2494</v>
      </c>
      <c r="L85" s="631" t="s">
        <v>2495</v>
      </c>
    </row>
    <row r="86" spans="2:12" x14ac:dyDescent="0.3">
      <c r="B86" s="804" t="s">
        <v>2496</v>
      </c>
      <c r="C86" s="804"/>
      <c r="D86" s="628">
        <v>12965</v>
      </c>
      <c r="E86" s="627" t="s">
        <v>2497</v>
      </c>
      <c r="F86" s="629">
        <v>41402</v>
      </c>
      <c r="G86" s="629">
        <v>41474</v>
      </c>
      <c r="H86" s="627" t="s">
        <v>312</v>
      </c>
      <c r="I86" s="630" t="s">
        <v>11</v>
      </c>
      <c r="J86" s="630" t="s">
        <v>2498</v>
      </c>
      <c r="K86" s="627" t="s">
        <v>2499</v>
      </c>
      <c r="L86" s="631" t="s">
        <v>2500</v>
      </c>
    </row>
    <row r="87" spans="2:12" x14ac:dyDescent="0.3">
      <c r="B87" s="804" t="s">
        <v>2501</v>
      </c>
      <c r="C87" s="804"/>
      <c r="D87" s="628">
        <v>16959.759999999998</v>
      </c>
      <c r="E87" s="627" t="s">
        <v>2502</v>
      </c>
      <c r="F87" s="627" t="s">
        <v>312</v>
      </c>
      <c r="G87" s="629">
        <v>41474</v>
      </c>
      <c r="H87" s="627" t="s">
        <v>312</v>
      </c>
      <c r="I87" s="630" t="s">
        <v>11</v>
      </c>
      <c r="J87" s="630" t="s">
        <v>572</v>
      </c>
      <c r="K87" s="627" t="s">
        <v>2503</v>
      </c>
      <c r="L87" s="631" t="s">
        <v>2500</v>
      </c>
    </row>
    <row r="88" spans="2:12" ht="24" x14ac:dyDescent="0.3">
      <c r="B88" s="804" t="s">
        <v>2504</v>
      </c>
      <c r="C88" s="804"/>
      <c r="D88" s="628">
        <v>15000</v>
      </c>
      <c r="E88" s="627" t="s">
        <v>2505</v>
      </c>
      <c r="F88" s="629">
        <v>41843</v>
      </c>
      <c r="G88" s="629">
        <v>42017</v>
      </c>
      <c r="H88" s="627" t="s">
        <v>312</v>
      </c>
      <c r="I88" s="630" t="s">
        <v>11</v>
      </c>
      <c r="J88" s="632" t="s">
        <v>2506</v>
      </c>
      <c r="K88" s="627" t="s">
        <v>2507</v>
      </c>
      <c r="L88" s="631" t="s">
        <v>2508</v>
      </c>
    </row>
    <row r="89" spans="2:12" ht="24" x14ac:dyDescent="0.3">
      <c r="B89" s="804" t="s">
        <v>2509</v>
      </c>
      <c r="C89" s="804"/>
      <c r="D89" s="628">
        <v>784</v>
      </c>
      <c r="E89" s="627" t="s">
        <v>2510</v>
      </c>
      <c r="F89" s="629">
        <v>41766</v>
      </c>
      <c r="G89" s="629">
        <v>42017</v>
      </c>
      <c r="H89" s="627" t="s">
        <v>312</v>
      </c>
      <c r="I89" s="630" t="s">
        <v>11</v>
      </c>
      <c r="J89" s="632" t="s">
        <v>2511</v>
      </c>
      <c r="K89" s="627" t="s">
        <v>2512</v>
      </c>
      <c r="L89" s="631" t="s">
        <v>2513</v>
      </c>
    </row>
    <row r="90" spans="2:12" x14ac:dyDescent="0.3">
      <c r="B90" s="804" t="s">
        <v>2514</v>
      </c>
      <c r="C90" s="804"/>
      <c r="D90" s="628">
        <v>362.27</v>
      </c>
      <c r="E90" s="627" t="s">
        <v>2515</v>
      </c>
      <c r="F90" s="629">
        <v>42046</v>
      </c>
      <c r="G90" s="629">
        <v>42146</v>
      </c>
      <c r="H90" s="627" t="s">
        <v>312</v>
      </c>
      <c r="I90" s="630" t="s">
        <v>11</v>
      </c>
      <c r="J90" s="630" t="s">
        <v>2516</v>
      </c>
      <c r="K90" s="627" t="s">
        <v>2517</v>
      </c>
      <c r="L90" s="631" t="s">
        <v>2518</v>
      </c>
    </row>
    <row r="91" spans="2:12" x14ac:dyDescent="0.3">
      <c r="B91" s="804" t="s">
        <v>2519</v>
      </c>
      <c r="C91" s="804"/>
      <c r="D91" s="628">
        <v>2351.42</v>
      </c>
      <c r="E91" s="627" t="s">
        <v>2520</v>
      </c>
      <c r="F91" s="629">
        <v>42823</v>
      </c>
      <c r="G91" s="629">
        <v>43460</v>
      </c>
      <c r="H91" s="627" t="s">
        <v>312</v>
      </c>
      <c r="I91" s="630" t="s">
        <v>11</v>
      </c>
      <c r="J91" s="630" t="s">
        <v>572</v>
      </c>
      <c r="K91" s="627" t="s">
        <v>2521</v>
      </c>
      <c r="L91" s="631" t="s">
        <v>2522</v>
      </c>
    </row>
    <row r="92" spans="2:12" ht="36" x14ac:dyDescent="0.3">
      <c r="B92" s="804" t="s">
        <v>622</v>
      </c>
      <c r="C92" s="804"/>
      <c r="D92" s="628">
        <v>565.70000000000005</v>
      </c>
      <c r="E92" s="627" t="s">
        <v>2523</v>
      </c>
      <c r="F92" s="629">
        <v>42823</v>
      </c>
      <c r="G92" s="629">
        <v>43460</v>
      </c>
      <c r="H92" s="629">
        <v>44560</v>
      </c>
      <c r="I92" s="630" t="s">
        <v>11</v>
      </c>
      <c r="J92" s="632" t="s">
        <v>2524</v>
      </c>
      <c r="K92" s="627" t="s">
        <v>2525</v>
      </c>
      <c r="L92" s="631" t="s">
        <v>2526</v>
      </c>
    </row>
    <row r="93" spans="2:12" ht="36" x14ac:dyDescent="0.3">
      <c r="B93" s="804" t="s">
        <v>1412</v>
      </c>
      <c r="C93" s="804"/>
      <c r="D93" s="628">
        <v>280.7</v>
      </c>
      <c r="E93" s="627" t="s">
        <v>2527</v>
      </c>
      <c r="F93" s="629">
        <v>42915</v>
      </c>
      <c r="G93" s="629">
        <v>43460</v>
      </c>
      <c r="H93" s="629">
        <v>45290</v>
      </c>
      <c r="I93" s="630" t="s">
        <v>11</v>
      </c>
      <c r="J93" s="632" t="s">
        <v>2524</v>
      </c>
      <c r="K93" s="627" t="s">
        <v>2525</v>
      </c>
      <c r="L93" s="631" t="s">
        <v>2528</v>
      </c>
    </row>
    <row r="94" spans="2:12" ht="36" x14ac:dyDescent="0.3">
      <c r="B94" s="804" t="s">
        <v>2529</v>
      </c>
      <c r="C94" s="804"/>
      <c r="D94" s="628">
        <v>3285.8</v>
      </c>
      <c r="E94" s="627" t="s">
        <v>2530</v>
      </c>
      <c r="F94" s="629">
        <v>42823</v>
      </c>
      <c r="G94" s="629">
        <v>43799</v>
      </c>
      <c r="H94" s="629">
        <v>46021</v>
      </c>
      <c r="I94" s="630" t="s">
        <v>11</v>
      </c>
      <c r="J94" s="632" t="s">
        <v>2531</v>
      </c>
      <c r="K94" s="627" t="s">
        <v>2532</v>
      </c>
      <c r="L94" s="631" t="s">
        <v>2533</v>
      </c>
    </row>
    <row r="95" spans="2:12" ht="24" x14ac:dyDescent="0.3">
      <c r="B95" s="804" t="s">
        <v>2534</v>
      </c>
      <c r="C95" s="804"/>
      <c r="D95" s="628">
        <v>686.7</v>
      </c>
      <c r="E95" s="627" t="s">
        <v>2535</v>
      </c>
      <c r="F95" s="629">
        <v>43075</v>
      </c>
      <c r="G95" s="629">
        <v>43799</v>
      </c>
      <c r="H95" s="629">
        <v>45290</v>
      </c>
      <c r="I95" s="630" t="s">
        <v>11</v>
      </c>
      <c r="J95" s="632" t="s">
        <v>2506</v>
      </c>
      <c r="K95" s="627" t="s">
        <v>2536</v>
      </c>
      <c r="L95" s="631" t="s">
        <v>2528</v>
      </c>
    </row>
  </sheetData>
  <mergeCells count="97">
    <mergeCell ref="B94:C94"/>
    <mergeCell ref="B95:C95"/>
    <mergeCell ref="B89:C89"/>
    <mergeCell ref="B90:C90"/>
    <mergeCell ref="B91:C91"/>
    <mergeCell ref="B92:C92"/>
    <mergeCell ref="B93:C93"/>
    <mergeCell ref="B84:C84"/>
    <mergeCell ref="B85:C85"/>
    <mergeCell ref="B86:C86"/>
    <mergeCell ref="B87:C87"/>
    <mergeCell ref="B88:C88"/>
    <mergeCell ref="L78:L79"/>
    <mergeCell ref="B80:C80"/>
    <mergeCell ref="B81:C81"/>
    <mergeCell ref="B82:C82"/>
    <mergeCell ref="B83:C83"/>
    <mergeCell ref="J83:K83"/>
    <mergeCell ref="D76:J76"/>
    <mergeCell ref="B78:C79"/>
    <mergeCell ref="D78:D79"/>
    <mergeCell ref="E78:E79"/>
    <mergeCell ref="F78:H78"/>
    <mergeCell ref="I78:I79"/>
    <mergeCell ref="J78:K78"/>
    <mergeCell ref="L69:L70"/>
    <mergeCell ref="B70:B72"/>
    <mergeCell ref="I71:J71"/>
    <mergeCell ref="I72:J72"/>
    <mergeCell ref="B62:B65"/>
    <mergeCell ref="I62:J62"/>
    <mergeCell ref="I63:J63"/>
    <mergeCell ref="I64:J64"/>
    <mergeCell ref="I65:J65"/>
    <mergeCell ref="I67:J67"/>
    <mergeCell ref="B68:B69"/>
    <mergeCell ref="I68:J68"/>
    <mergeCell ref="I69:J69"/>
    <mergeCell ref="K69:K70"/>
    <mergeCell ref="I53:J53"/>
    <mergeCell ref="I54:J54"/>
    <mergeCell ref="I66:J66"/>
    <mergeCell ref="I55:J55"/>
    <mergeCell ref="I56:J56"/>
    <mergeCell ref="I57:J57"/>
    <mergeCell ref="I58:J58"/>
    <mergeCell ref="L13:L14"/>
    <mergeCell ref="I15:J15"/>
    <mergeCell ref="I16:J16"/>
    <mergeCell ref="L18:L19"/>
    <mergeCell ref="B59:B61"/>
    <mergeCell ref="I59:J59"/>
    <mergeCell ref="I60:J60"/>
    <mergeCell ref="I61:J61"/>
    <mergeCell ref="L34:L35"/>
    <mergeCell ref="L41:L42"/>
    <mergeCell ref="L43:L44"/>
    <mergeCell ref="L45:L46"/>
    <mergeCell ref="B47:B48"/>
    <mergeCell ref="B49:B55"/>
    <mergeCell ref="I49:I51"/>
    <mergeCell ref="I52:J52"/>
    <mergeCell ref="B30:B32"/>
    <mergeCell ref="I30:J30"/>
    <mergeCell ref="I31:J31"/>
    <mergeCell ref="I32:J32"/>
    <mergeCell ref="B13:B14"/>
    <mergeCell ref="C13:C14"/>
    <mergeCell ref="D13:D14"/>
    <mergeCell ref="E13:E14"/>
    <mergeCell ref="F13:F14"/>
    <mergeCell ref="G13:G14"/>
    <mergeCell ref="H13:K13"/>
    <mergeCell ref="B11:C11"/>
    <mergeCell ref="D11:J11"/>
    <mergeCell ref="K11:L11"/>
    <mergeCell ref="B12:C12"/>
    <mergeCell ref="D12:J12"/>
    <mergeCell ref="K12:L12"/>
    <mergeCell ref="B9:C9"/>
    <mergeCell ref="D9:J9"/>
    <mergeCell ref="K9:L9"/>
    <mergeCell ref="B10:C10"/>
    <mergeCell ref="D10:J10"/>
    <mergeCell ref="K10:L10"/>
    <mergeCell ref="B7:C7"/>
    <mergeCell ref="D7:J7"/>
    <mergeCell ref="K7:L7"/>
    <mergeCell ref="B8:C8"/>
    <mergeCell ref="D8:J8"/>
    <mergeCell ref="K8:L8"/>
    <mergeCell ref="B5:C5"/>
    <mergeCell ref="D5:J5"/>
    <mergeCell ref="K5:L5"/>
    <mergeCell ref="B6:C6"/>
    <mergeCell ref="D6:J6"/>
    <mergeCell ref="K6:L6"/>
  </mergeCells>
  <pageMargins left="0.70000000000000007" right="0.70000000000000007" top="0.75" bottom="0.75" header="0.30000000000000004" footer="0.3000000000000000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N180"/>
  <sheetViews>
    <sheetView showGridLines="0" zoomScale="85" zoomScaleNormal="85" workbookViewId="0">
      <selection activeCell="B3" sqref="B3"/>
    </sheetView>
  </sheetViews>
  <sheetFormatPr baseColWidth="10" defaultColWidth="11.109375" defaultRowHeight="15" customHeight="1" x14ac:dyDescent="0.35"/>
  <cols>
    <col min="1" max="1" width="11.109375" style="77" customWidth="1"/>
    <col min="2" max="2" width="17.5546875" style="77" bestFit="1" customWidth="1"/>
    <col min="3" max="3" width="32.5546875" style="77" bestFit="1" customWidth="1"/>
    <col min="4" max="4" width="38" style="77" bestFit="1" customWidth="1"/>
    <col min="5" max="5" width="17.33203125" style="77" bestFit="1" customWidth="1"/>
    <col min="6" max="6" width="46.6640625" style="77" bestFit="1" customWidth="1"/>
    <col min="7" max="7" width="13.33203125" style="77" bestFit="1" customWidth="1"/>
    <col min="8" max="8" width="15" style="77" bestFit="1" customWidth="1"/>
    <col min="9" max="9" width="46.33203125" style="77" bestFit="1" customWidth="1"/>
    <col min="10" max="10" width="20.6640625" style="77" bestFit="1" customWidth="1"/>
    <col min="11" max="11" width="21" style="77" bestFit="1" customWidth="1"/>
    <col min="12" max="12" width="15.6640625" style="77" bestFit="1" customWidth="1"/>
    <col min="13" max="13" width="21.88671875" style="77" bestFit="1" customWidth="1"/>
    <col min="14" max="14" width="11.109375" style="77" customWidth="1"/>
    <col min="15" max="16384" width="11.109375" style="77"/>
  </cols>
  <sheetData>
    <row r="3" spans="2:11" ht="15" customHeight="1" x14ac:dyDescent="0.35">
      <c r="B3" s="379" t="s">
        <v>2722</v>
      </c>
    </row>
    <row r="7" spans="2:11" ht="15" customHeight="1" x14ac:dyDescent="0.35">
      <c r="B7" s="215" t="s">
        <v>623</v>
      </c>
    </row>
    <row r="9" spans="2:11" ht="15" customHeight="1" x14ac:dyDescent="0.35">
      <c r="B9" s="806" t="s">
        <v>624</v>
      </c>
      <c r="C9" s="806" t="s">
        <v>625</v>
      </c>
      <c r="D9" s="806" t="s">
        <v>626</v>
      </c>
      <c r="E9" s="806" t="s">
        <v>627</v>
      </c>
      <c r="F9" s="806" t="s">
        <v>628</v>
      </c>
      <c r="G9" s="806" t="s">
        <v>629</v>
      </c>
      <c r="H9" s="806" t="s">
        <v>630</v>
      </c>
      <c r="I9" s="216" t="s">
        <v>631</v>
      </c>
      <c r="J9" s="807" t="s">
        <v>632</v>
      </c>
      <c r="K9" s="806" t="s">
        <v>633</v>
      </c>
    </row>
    <row r="10" spans="2:11" ht="15" customHeight="1" x14ac:dyDescent="0.35">
      <c r="B10" s="806"/>
      <c r="C10" s="806"/>
      <c r="D10" s="806"/>
      <c r="E10" s="806"/>
      <c r="F10" s="806"/>
      <c r="G10" s="806"/>
      <c r="H10" s="806"/>
      <c r="I10" s="216"/>
      <c r="J10" s="807"/>
      <c r="K10" s="806"/>
    </row>
    <row r="11" spans="2:11" ht="15" customHeight="1" x14ac:dyDescent="0.35">
      <c r="B11" s="808" t="s">
        <v>634</v>
      </c>
      <c r="C11" s="808" t="s">
        <v>635</v>
      </c>
      <c r="D11" s="808" t="s">
        <v>636</v>
      </c>
      <c r="E11" s="809">
        <v>41764</v>
      </c>
      <c r="F11" s="808" t="s">
        <v>310</v>
      </c>
      <c r="G11" s="809">
        <v>41863</v>
      </c>
      <c r="H11" s="810">
        <v>50983</v>
      </c>
      <c r="I11" s="808" t="s">
        <v>637</v>
      </c>
      <c r="J11" s="811" t="s">
        <v>638</v>
      </c>
      <c r="K11" s="808" t="s">
        <v>639</v>
      </c>
    </row>
    <row r="12" spans="2:11" ht="15" customHeight="1" x14ac:dyDescent="0.35">
      <c r="B12" s="808"/>
      <c r="C12" s="808"/>
      <c r="D12" s="808"/>
      <c r="E12" s="809"/>
      <c r="F12" s="808"/>
      <c r="G12" s="809"/>
      <c r="H12" s="810"/>
      <c r="I12" s="808"/>
      <c r="J12" s="811"/>
      <c r="K12" s="808"/>
    </row>
    <row r="13" spans="2:11" ht="15" customHeight="1" x14ac:dyDescent="0.35">
      <c r="B13" s="808" t="s">
        <v>640</v>
      </c>
      <c r="C13" s="808" t="s">
        <v>641</v>
      </c>
      <c r="D13" s="808" t="s">
        <v>642</v>
      </c>
      <c r="E13" s="808" t="s">
        <v>642</v>
      </c>
      <c r="F13" s="808" t="s">
        <v>310</v>
      </c>
      <c r="G13" s="809">
        <v>44165</v>
      </c>
      <c r="H13" s="810">
        <v>53267</v>
      </c>
      <c r="I13" s="808" t="s">
        <v>643</v>
      </c>
      <c r="J13" s="811" t="s">
        <v>644</v>
      </c>
      <c r="K13" s="808" t="s">
        <v>645</v>
      </c>
    </row>
    <row r="14" spans="2:11" ht="15" customHeight="1" x14ac:dyDescent="0.35">
      <c r="B14" s="808"/>
      <c r="C14" s="808"/>
      <c r="D14" s="808"/>
      <c r="E14" s="808"/>
      <c r="F14" s="808"/>
      <c r="G14" s="809"/>
      <c r="H14" s="810"/>
      <c r="I14" s="808"/>
      <c r="J14" s="811"/>
      <c r="K14" s="808"/>
    </row>
    <row r="15" spans="2:11" ht="15" customHeight="1" x14ac:dyDescent="0.35">
      <c r="B15" s="194" t="s">
        <v>646</v>
      </c>
      <c r="C15" s="194" t="s">
        <v>642</v>
      </c>
      <c r="D15" s="194" t="s">
        <v>642</v>
      </c>
      <c r="E15" s="194" t="s">
        <v>642</v>
      </c>
      <c r="F15" s="194" t="s">
        <v>310</v>
      </c>
      <c r="G15" s="218">
        <v>41495</v>
      </c>
      <c r="H15" s="218">
        <v>50626</v>
      </c>
      <c r="I15" s="194" t="s">
        <v>647</v>
      </c>
      <c r="J15" s="219" t="s">
        <v>648</v>
      </c>
      <c r="K15" s="194" t="s">
        <v>649</v>
      </c>
    </row>
    <row r="16" spans="2:11" ht="15" customHeight="1" x14ac:dyDescent="0.35">
      <c r="B16" s="808" t="s">
        <v>650</v>
      </c>
      <c r="C16" s="808" t="s">
        <v>642</v>
      </c>
      <c r="D16" s="808" t="s">
        <v>642</v>
      </c>
      <c r="E16" s="808" t="s">
        <v>642</v>
      </c>
      <c r="F16" s="808" t="s">
        <v>310</v>
      </c>
      <c r="G16" s="809">
        <v>41753</v>
      </c>
      <c r="H16" s="809">
        <v>50884</v>
      </c>
      <c r="I16" s="808" t="s">
        <v>651</v>
      </c>
      <c r="J16" s="811" t="s">
        <v>648</v>
      </c>
      <c r="K16" s="808" t="s">
        <v>652</v>
      </c>
    </row>
    <row r="17" spans="2:11" ht="15" customHeight="1" x14ac:dyDescent="0.35">
      <c r="B17" s="808"/>
      <c r="C17" s="808"/>
      <c r="D17" s="808"/>
      <c r="E17" s="808"/>
      <c r="F17" s="808"/>
      <c r="G17" s="809"/>
      <c r="H17" s="809"/>
      <c r="I17" s="808"/>
      <c r="J17" s="811"/>
      <c r="K17" s="808"/>
    </row>
    <row r="18" spans="2:11" ht="15" customHeight="1" x14ac:dyDescent="0.35">
      <c r="B18" s="808" t="s">
        <v>653</v>
      </c>
      <c r="C18" s="808" t="s">
        <v>642</v>
      </c>
      <c r="D18" s="808" t="s">
        <v>642</v>
      </c>
      <c r="E18" s="808" t="s">
        <v>642</v>
      </c>
      <c r="F18" s="808" t="s">
        <v>310</v>
      </c>
      <c r="G18" s="809">
        <v>42345</v>
      </c>
      <c r="H18" s="809">
        <v>51477</v>
      </c>
      <c r="I18" s="808" t="s">
        <v>654</v>
      </c>
      <c r="J18" s="811" t="s">
        <v>648</v>
      </c>
      <c r="K18" s="808" t="s">
        <v>655</v>
      </c>
    </row>
    <row r="19" spans="2:11" ht="15" customHeight="1" x14ac:dyDescent="0.35">
      <c r="B19" s="808"/>
      <c r="C19" s="808"/>
      <c r="D19" s="808"/>
      <c r="E19" s="808"/>
      <c r="F19" s="808"/>
      <c r="G19" s="809"/>
      <c r="H19" s="809"/>
      <c r="I19" s="808"/>
      <c r="J19" s="811"/>
      <c r="K19" s="808"/>
    </row>
    <row r="20" spans="2:11" ht="15" customHeight="1" x14ac:dyDescent="0.35">
      <c r="B20" s="194"/>
      <c r="C20" s="808" t="s">
        <v>656</v>
      </c>
      <c r="D20" s="808" t="s">
        <v>642</v>
      </c>
      <c r="E20" s="808" t="s">
        <v>642</v>
      </c>
      <c r="F20" s="808" t="s">
        <v>310</v>
      </c>
      <c r="G20" s="809">
        <v>44165</v>
      </c>
      <c r="H20" s="809">
        <v>53303</v>
      </c>
      <c r="I20" s="808" t="s">
        <v>657</v>
      </c>
      <c r="J20" s="811" t="s">
        <v>644</v>
      </c>
      <c r="K20" s="808" t="s">
        <v>645</v>
      </c>
    </row>
    <row r="21" spans="2:11" ht="15" customHeight="1" x14ac:dyDescent="0.35">
      <c r="B21" s="194" t="s">
        <v>640</v>
      </c>
      <c r="C21" s="808"/>
      <c r="D21" s="808"/>
      <c r="E21" s="808"/>
      <c r="F21" s="808"/>
      <c r="G21" s="809"/>
      <c r="H21" s="809"/>
      <c r="I21" s="808"/>
      <c r="J21" s="811"/>
      <c r="K21" s="808"/>
    </row>
    <row r="22" spans="2:11" ht="15" customHeight="1" x14ac:dyDescent="0.35">
      <c r="B22" s="808" t="s">
        <v>327</v>
      </c>
      <c r="C22" s="808" t="s">
        <v>658</v>
      </c>
      <c r="D22" s="194" t="s">
        <v>659</v>
      </c>
      <c r="E22" s="808" t="s">
        <v>660</v>
      </c>
      <c r="F22" s="808" t="s">
        <v>661</v>
      </c>
      <c r="G22" s="809">
        <v>42345</v>
      </c>
      <c r="H22" s="810">
        <v>51471</v>
      </c>
      <c r="I22" s="808" t="s">
        <v>662</v>
      </c>
      <c r="J22" s="811" t="s">
        <v>663</v>
      </c>
      <c r="K22" s="808" t="s">
        <v>664</v>
      </c>
    </row>
    <row r="23" spans="2:11" ht="15" customHeight="1" x14ac:dyDescent="0.35">
      <c r="B23" s="808"/>
      <c r="C23" s="808"/>
      <c r="D23" s="194" t="s">
        <v>665</v>
      </c>
      <c r="E23" s="808"/>
      <c r="F23" s="808"/>
      <c r="G23" s="809"/>
      <c r="H23" s="810"/>
      <c r="I23" s="808"/>
      <c r="J23" s="811"/>
      <c r="K23" s="808"/>
    </row>
    <row r="24" spans="2:11" ht="15" customHeight="1" x14ac:dyDescent="0.35">
      <c r="B24" s="808"/>
      <c r="C24" s="808"/>
      <c r="D24" s="194" t="s">
        <v>666</v>
      </c>
      <c r="E24" s="808"/>
      <c r="F24" s="808"/>
      <c r="G24" s="809"/>
      <c r="H24" s="810"/>
      <c r="I24" s="808"/>
      <c r="J24" s="811"/>
      <c r="K24" s="808"/>
    </row>
    <row r="25" spans="2:11" ht="15" customHeight="1" x14ac:dyDescent="0.35">
      <c r="B25" s="808" t="s">
        <v>667</v>
      </c>
      <c r="C25" s="808" t="s">
        <v>668</v>
      </c>
      <c r="D25" s="808" t="s">
        <v>669</v>
      </c>
      <c r="E25" s="808" t="s">
        <v>642</v>
      </c>
      <c r="F25" s="808" t="s">
        <v>314</v>
      </c>
      <c r="G25" s="809">
        <v>41495</v>
      </c>
      <c r="H25" s="808" t="s">
        <v>670</v>
      </c>
      <c r="I25" s="808" t="s">
        <v>671</v>
      </c>
      <c r="J25" s="811" t="s">
        <v>663</v>
      </c>
      <c r="K25" s="808" t="s">
        <v>672</v>
      </c>
    </row>
    <row r="26" spans="2:11" ht="15" customHeight="1" x14ac:dyDescent="0.35">
      <c r="B26" s="808"/>
      <c r="C26" s="808"/>
      <c r="D26" s="808"/>
      <c r="E26" s="808"/>
      <c r="F26" s="808"/>
      <c r="G26" s="809"/>
      <c r="H26" s="808"/>
      <c r="I26" s="808"/>
      <c r="J26" s="811"/>
      <c r="K26" s="808"/>
    </row>
    <row r="27" spans="2:11" ht="15" customHeight="1" x14ac:dyDescent="0.35">
      <c r="B27" s="808"/>
      <c r="C27" s="808"/>
      <c r="D27" s="808"/>
      <c r="E27" s="808"/>
      <c r="F27" s="808"/>
      <c r="G27" s="809"/>
      <c r="H27" s="808"/>
      <c r="I27" s="808"/>
      <c r="J27" s="811"/>
      <c r="K27" s="808"/>
    </row>
    <row r="28" spans="2:11" ht="15" customHeight="1" x14ac:dyDescent="0.35">
      <c r="B28" s="808"/>
      <c r="C28" s="808"/>
      <c r="D28" s="808"/>
      <c r="E28" s="808"/>
      <c r="F28" s="808"/>
      <c r="G28" s="809"/>
      <c r="H28" s="808"/>
      <c r="I28" s="808"/>
      <c r="J28" s="811"/>
      <c r="K28" s="808"/>
    </row>
    <row r="29" spans="2:11" ht="15" customHeight="1" x14ac:dyDescent="0.35">
      <c r="B29" s="808"/>
      <c r="C29" s="808"/>
      <c r="D29" s="808"/>
      <c r="E29" s="808"/>
      <c r="F29" s="808"/>
      <c r="G29" s="809"/>
      <c r="H29" s="808"/>
      <c r="I29" s="808"/>
      <c r="J29" s="811"/>
      <c r="K29" s="808"/>
    </row>
    <row r="30" spans="2:11" ht="15" customHeight="1" x14ac:dyDescent="0.35">
      <c r="B30" s="808" t="s">
        <v>667</v>
      </c>
      <c r="C30" s="808" t="s">
        <v>668</v>
      </c>
      <c r="D30" s="808" t="s">
        <v>669</v>
      </c>
      <c r="E30" s="809">
        <v>42507</v>
      </c>
      <c r="F30" s="808" t="s">
        <v>314</v>
      </c>
      <c r="G30" s="809">
        <v>42864</v>
      </c>
      <c r="H30" s="809">
        <v>51994</v>
      </c>
      <c r="I30" s="808" t="s">
        <v>673</v>
      </c>
      <c r="J30" s="811" t="s">
        <v>663</v>
      </c>
      <c r="K30" s="808" t="s">
        <v>674</v>
      </c>
    </row>
    <row r="31" spans="2:11" ht="15" customHeight="1" x14ac:dyDescent="0.35">
      <c r="B31" s="808"/>
      <c r="C31" s="808"/>
      <c r="D31" s="808"/>
      <c r="E31" s="809"/>
      <c r="F31" s="808"/>
      <c r="G31" s="809"/>
      <c r="H31" s="809"/>
      <c r="I31" s="808"/>
      <c r="J31" s="811"/>
      <c r="K31" s="808"/>
    </row>
    <row r="32" spans="2:11" ht="15" customHeight="1" x14ac:dyDescent="0.35">
      <c r="B32" s="808" t="s">
        <v>675</v>
      </c>
      <c r="C32" s="808" t="s">
        <v>676</v>
      </c>
      <c r="D32" s="808" t="s">
        <v>677</v>
      </c>
      <c r="E32" s="808" t="s">
        <v>642</v>
      </c>
      <c r="F32" s="808" t="s">
        <v>678</v>
      </c>
      <c r="G32" s="809">
        <v>42017</v>
      </c>
      <c r="H32" s="809">
        <v>51147</v>
      </c>
      <c r="I32" s="808" t="s">
        <v>679</v>
      </c>
      <c r="J32" s="811" t="s">
        <v>663</v>
      </c>
      <c r="K32" s="808" t="s">
        <v>680</v>
      </c>
    </row>
    <row r="33" spans="2:11" ht="15" customHeight="1" x14ac:dyDescent="0.35">
      <c r="B33" s="808"/>
      <c r="C33" s="808"/>
      <c r="D33" s="808"/>
      <c r="E33" s="808"/>
      <c r="F33" s="808"/>
      <c r="G33" s="809"/>
      <c r="H33" s="809"/>
      <c r="I33" s="808"/>
      <c r="J33" s="811"/>
      <c r="K33" s="808"/>
    </row>
    <row r="34" spans="2:11" ht="15" customHeight="1" x14ac:dyDescent="0.35">
      <c r="B34" s="808"/>
      <c r="C34" s="808"/>
      <c r="D34" s="808"/>
      <c r="E34" s="808"/>
      <c r="F34" s="808"/>
      <c r="G34" s="809"/>
      <c r="H34" s="809"/>
      <c r="I34" s="808"/>
      <c r="J34" s="811"/>
      <c r="K34" s="808"/>
    </row>
    <row r="35" spans="2:11" ht="15" customHeight="1" x14ac:dyDescent="0.35">
      <c r="B35" s="808"/>
      <c r="C35" s="808"/>
      <c r="D35" s="808"/>
      <c r="E35" s="808"/>
      <c r="F35" s="808"/>
      <c r="G35" s="809"/>
      <c r="H35" s="809"/>
      <c r="I35" s="808"/>
      <c r="J35" s="811"/>
      <c r="K35" s="808"/>
    </row>
    <row r="36" spans="2:11" ht="15" customHeight="1" x14ac:dyDescent="0.35">
      <c r="B36" s="808" t="s">
        <v>48</v>
      </c>
      <c r="C36" s="808" t="s">
        <v>681</v>
      </c>
      <c r="D36" s="194" t="s">
        <v>682</v>
      </c>
      <c r="E36" s="812" t="s">
        <v>642</v>
      </c>
      <c r="F36" s="808" t="s">
        <v>316</v>
      </c>
      <c r="G36" s="809">
        <v>39233</v>
      </c>
      <c r="H36" s="809">
        <v>48364</v>
      </c>
      <c r="I36" s="808" t="s">
        <v>683</v>
      </c>
      <c r="J36" s="811" t="s">
        <v>684</v>
      </c>
      <c r="K36" s="808" t="s">
        <v>685</v>
      </c>
    </row>
    <row r="37" spans="2:11" ht="15" customHeight="1" x14ac:dyDescent="0.35">
      <c r="B37" s="808"/>
      <c r="C37" s="808"/>
      <c r="D37" s="194" t="s">
        <v>686</v>
      </c>
      <c r="E37" s="812"/>
      <c r="F37" s="808"/>
      <c r="G37" s="809"/>
      <c r="H37" s="809"/>
      <c r="I37" s="808"/>
      <c r="J37" s="811"/>
      <c r="K37" s="808"/>
    </row>
    <row r="38" spans="2:11" ht="15" customHeight="1" x14ac:dyDescent="0.35">
      <c r="B38" s="808"/>
      <c r="C38" s="808"/>
      <c r="D38" s="220"/>
      <c r="E38" s="812"/>
      <c r="F38" s="808"/>
      <c r="G38" s="809"/>
      <c r="H38" s="809"/>
      <c r="I38" s="808"/>
      <c r="J38" s="811"/>
      <c r="K38" s="808"/>
    </row>
    <row r="39" spans="2:11" ht="15" customHeight="1" x14ac:dyDescent="0.35">
      <c r="B39" s="808" t="s">
        <v>48</v>
      </c>
      <c r="C39" s="808" t="s">
        <v>681</v>
      </c>
      <c r="D39" s="194" t="s">
        <v>682</v>
      </c>
      <c r="E39" s="808" t="s">
        <v>641</v>
      </c>
      <c r="F39" s="808" t="s">
        <v>316</v>
      </c>
      <c r="G39" s="809">
        <v>39233</v>
      </c>
      <c r="H39" s="809">
        <v>48364</v>
      </c>
      <c r="I39" s="808" t="s">
        <v>687</v>
      </c>
      <c r="J39" s="811" t="s">
        <v>684</v>
      </c>
      <c r="K39" s="808" t="s">
        <v>688</v>
      </c>
    </row>
    <row r="40" spans="2:11" ht="15" customHeight="1" x14ac:dyDescent="0.35">
      <c r="B40" s="808"/>
      <c r="C40" s="808"/>
      <c r="D40" s="194" t="s">
        <v>686</v>
      </c>
      <c r="E40" s="808"/>
      <c r="F40" s="808"/>
      <c r="G40" s="809"/>
      <c r="H40" s="809"/>
      <c r="I40" s="808"/>
      <c r="J40" s="811"/>
      <c r="K40" s="808"/>
    </row>
    <row r="41" spans="2:11" ht="15" customHeight="1" x14ac:dyDescent="0.35">
      <c r="B41" s="808" t="s">
        <v>689</v>
      </c>
      <c r="C41" s="808" t="s">
        <v>641</v>
      </c>
      <c r="D41" s="770"/>
      <c r="E41" s="808" t="s">
        <v>641</v>
      </c>
      <c r="F41" s="808" t="s">
        <v>678</v>
      </c>
      <c r="G41" s="809">
        <v>39541</v>
      </c>
      <c r="H41" s="810">
        <v>48670</v>
      </c>
      <c r="I41" s="808" t="s">
        <v>690</v>
      </c>
      <c r="J41" s="811" t="s">
        <v>663</v>
      </c>
      <c r="K41" s="808" t="s">
        <v>691</v>
      </c>
    </row>
    <row r="42" spans="2:11" ht="15" customHeight="1" x14ac:dyDescent="0.35">
      <c r="B42" s="808"/>
      <c r="C42" s="808"/>
      <c r="D42" s="770"/>
      <c r="E42" s="808"/>
      <c r="F42" s="808"/>
      <c r="G42" s="809"/>
      <c r="H42" s="810"/>
      <c r="I42" s="808"/>
      <c r="J42" s="811"/>
      <c r="K42" s="808"/>
    </row>
    <row r="43" spans="2:11" ht="15" customHeight="1" x14ac:dyDescent="0.35">
      <c r="B43" s="808" t="s">
        <v>692</v>
      </c>
      <c r="C43" s="808" t="s">
        <v>693</v>
      </c>
      <c r="D43" s="808" t="s">
        <v>694</v>
      </c>
      <c r="E43" s="808" t="s">
        <v>641</v>
      </c>
      <c r="F43" s="808" t="s">
        <v>316</v>
      </c>
      <c r="G43" s="809">
        <v>40744</v>
      </c>
      <c r="H43" s="810">
        <v>49857</v>
      </c>
      <c r="I43" s="808" t="s">
        <v>695</v>
      </c>
      <c r="J43" s="811" t="s">
        <v>696</v>
      </c>
      <c r="K43" s="808" t="s">
        <v>697</v>
      </c>
    </row>
    <row r="44" spans="2:11" ht="15" customHeight="1" x14ac:dyDescent="0.35">
      <c r="B44" s="808"/>
      <c r="C44" s="808"/>
      <c r="D44" s="808"/>
      <c r="E44" s="808"/>
      <c r="F44" s="808"/>
      <c r="G44" s="809"/>
      <c r="H44" s="810"/>
      <c r="I44" s="808"/>
      <c r="J44" s="811"/>
      <c r="K44" s="808"/>
    </row>
    <row r="45" spans="2:11" ht="15" customHeight="1" x14ac:dyDescent="0.35">
      <c r="B45" s="808"/>
      <c r="C45" s="808"/>
      <c r="D45" s="808"/>
      <c r="E45" s="808"/>
      <c r="F45" s="808"/>
      <c r="G45" s="809"/>
      <c r="H45" s="810"/>
      <c r="I45" s="808"/>
      <c r="J45" s="811"/>
      <c r="K45" s="808"/>
    </row>
    <row r="46" spans="2:11" ht="15" customHeight="1" x14ac:dyDescent="0.35">
      <c r="B46" s="808" t="s">
        <v>692</v>
      </c>
      <c r="C46" s="808" t="s">
        <v>693</v>
      </c>
      <c r="D46" s="808" t="s">
        <v>698</v>
      </c>
      <c r="E46" s="808" t="s">
        <v>641</v>
      </c>
      <c r="F46" s="808" t="s">
        <v>316</v>
      </c>
      <c r="G46" s="809">
        <v>40744</v>
      </c>
      <c r="H46" s="810">
        <v>49857</v>
      </c>
      <c r="I46" s="808" t="s">
        <v>699</v>
      </c>
      <c r="J46" s="811" t="s">
        <v>696</v>
      </c>
      <c r="K46" s="808" t="s">
        <v>700</v>
      </c>
    </row>
    <row r="47" spans="2:11" ht="15" customHeight="1" x14ac:dyDescent="0.35">
      <c r="B47" s="808"/>
      <c r="C47" s="808"/>
      <c r="D47" s="808"/>
      <c r="E47" s="808"/>
      <c r="F47" s="808"/>
      <c r="G47" s="809"/>
      <c r="H47" s="810"/>
      <c r="I47" s="808"/>
      <c r="J47" s="811"/>
      <c r="K47" s="808"/>
    </row>
    <row r="48" spans="2:11" ht="15" customHeight="1" x14ac:dyDescent="0.35">
      <c r="B48" s="808" t="s">
        <v>640</v>
      </c>
      <c r="C48" s="808" t="s">
        <v>641</v>
      </c>
      <c r="D48" s="808" t="s">
        <v>641</v>
      </c>
      <c r="E48" s="808" t="s">
        <v>641</v>
      </c>
      <c r="F48" s="808" t="s">
        <v>701</v>
      </c>
      <c r="G48" s="809">
        <v>44165</v>
      </c>
      <c r="H48" s="810">
        <v>53267</v>
      </c>
      <c r="I48" s="808" t="s">
        <v>702</v>
      </c>
      <c r="J48" s="811" t="s">
        <v>644</v>
      </c>
      <c r="K48" s="808" t="s">
        <v>703</v>
      </c>
    </row>
    <row r="49" spans="2:13" ht="15" customHeight="1" x14ac:dyDescent="0.35">
      <c r="B49" s="808"/>
      <c r="C49" s="808"/>
      <c r="D49" s="808"/>
      <c r="E49" s="808"/>
      <c r="F49" s="808"/>
      <c r="G49" s="809"/>
      <c r="H49" s="810"/>
      <c r="I49" s="808"/>
      <c r="J49" s="811"/>
      <c r="K49" s="808"/>
    </row>
    <row r="50" spans="2:13" ht="15" customHeight="1" x14ac:dyDescent="0.35">
      <c r="B50" s="808" t="s">
        <v>704</v>
      </c>
      <c r="C50" s="808" t="s">
        <v>641</v>
      </c>
      <c r="D50" s="808" t="s">
        <v>641</v>
      </c>
      <c r="E50" s="808" t="s">
        <v>705</v>
      </c>
      <c r="F50" s="808" t="s">
        <v>706</v>
      </c>
      <c r="G50" s="809">
        <v>44537</v>
      </c>
      <c r="H50" s="810">
        <v>53662</v>
      </c>
      <c r="I50" s="808" t="s">
        <v>707</v>
      </c>
      <c r="J50" s="811" t="s">
        <v>663</v>
      </c>
      <c r="K50" s="808" t="s">
        <v>708</v>
      </c>
    </row>
    <row r="51" spans="2:13" ht="15" customHeight="1" x14ac:dyDescent="0.35">
      <c r="B51" s="808"/>
      <c r="C51" s="808"/>
      <c r="D51" s="808"/>
      <c r="E51" s="808"/>
      <c r="F51" s="808"/>
      <c r="G51" s="809"/>
      <c r="H51" s="810"/>
      <c r="I51" s="808"/>
      <c r="J51" s="811"/>
      <c r="K51" s="808"/>
    </row>
    <row r="55" spans="2:13" ht="15" customHeight="1" x14ac:dyDescent="0.35">
      <c r="B55" s="215" t="s">
        <v>709</v>
      </c>
    </row>
    <row r="57" spans="2:13" ht="15" customHeight="1" x14ac:dyDescent="0.35">
      <c r="B57" s="221" t="s">
        <v>4</v>
      </c>
      <c r="C57" s="222" t="s">
        <v>5</v>
      </c>
      <c r="D57" s="222" t="s">
        <v>710</v>
      </c>
      <c r="E57" s="222" t="s">
        <v>711</v>
      </c>
      <c r="F57" s="222" t="s">
        <v>712</v>
      </c>
      <c r="G57" s="222" t="s">
        <v>713</v>
      </c>
      <c r="H57" s="222" t="s">
        <v>714</v>
      </c>
      <c r="I57" s="223" t="s">
        <v>715</v>
      </c>
      <c r="J57" s="222" t="s">
        <v>716</v>
      </c>
      <c r="K57" s="222" t="s">
        <v>717</v>
      </c>
      <c r="L57" s="222" t="s">
        <v>718</v>
      </c>
      <c r="M57" s="222" t="s">
        <v>627</v>
      </c>
    </row>
    <row r="58" spans="2:13" ht="15" customHeight="1" x14ac:dyDescent="0.35">
      <c r="B58" s="219">
        <v>1</v>
      </c>
      <c r="C58" s="808" t="s">
        <v>719</v>
      </c>
      <c r="D58" s="808" t="s">
        <v>720</v>
      </c>
      <c r="E58" s="808" t="s">
        <v>721</v>
      </c>
      <c r="F58" s="808" t="s">
        <v>322</v>
      </c>
      <c r="G58" s="811" t="s">
        <v>722</v>
      </c>
      <c r="H58" s="811">
        <v>147</v>
      </c>
      <c r="I58" s="808" t="s">
        <v>723</v>
      </c>
      <c r="J58" s="811" t="s">
        <v>641</v>
      </c>
      <c r="K58" s="219" t="s">
        <v>724</v>
      </c>
      <c r="L58" s="219" t="s">
        <v>725</v>
      </c>
      <c r="M58" s="219"/>
    </row>
    <row r="59" spans="2:13" ht="15" customHeight="1" x14ac:dyDescent="0.35">
      <c r="B59" s="219">
        <v>2</v>
      </c>
      <c r="C59" s="808"/>
      <c r="D59" s="808"/>
      <c r="E59" s="808"/>
      <c r="F59" s="808"/>
      <c r="G59" s="811"/>
      <c r="H59" s="811"/>
      <c r="I59" s="808"/>
      <c r="J59" s="811"/>
      <c r="K59" s="219"/>
      <c r="L59" s="219" t="s">
        <v>725</v>
      </c>
      <c r="M59" s="219"/>
    </row>
    <row r="60" spans="2:13" ht="15" customHeight="1" x14ac:dyDescent="0.35">
      <c r="B60" s="219">
        <v>3</v>
      </c>
      <c r="C60" s="808" t="s">
        <v>726</v>
      </c>
      <c r="D60" s="808" t="s">
        <v>727</v>
      </c>
      <c r="E60" s="808" t="s">
        <v>728</v>
      </c>
      <c r="F60" s="808" t="s">
        <v>322</v>
      </c>
      <c r="G60" s="811" t="s">
        <v>638</v>
      </c>
      <c r="H60" s="811">
        <v>177</v>
      </c>
      <c r="I60" s="808" t="s">
        <v>729</v>
      </c>
      <c r="J60" s="811" t="s">
        <v>641</v>
      </c>
      <c r="K60" s="219" t="s">
        <v>730</v>
      </c>
      <c r="L60" s="219" t="s">
        <v>731</v>
      </c>
      <c r="M60" s="813">
        <v>43857</v>
      </c>
    </row>
    <row r="61" spans="2:13" ht="15" customHeight="1" x14ac:dyDescent="0.35">
      <c r="B61" s="219">
        <v>4</v>
      </c>
      <c r="C61" s="808"/>
      <c r="D61" s="808"/>
      <c r="E61" s="808"/>
      <c r="F61" s="808"/>
      <c r="G61" s="811"/>
      <c r="H61" s="811"/>
      <c r="I61" s="808"/>
      <c r="J61" s="811"/>
      <c r="K61" s="219"/>
      <c r="L61" s="219"/>
      <c r="M61" s="813"/>
    </row>
    <row r="62" spans="2:13" ht="15" customHeight="1" x14ac:dyDescent="0.35">
      <c r="B62" s="219">
        <v>5</v>
      </c>
      <c r="C62" s="808" t="s">
        <v>732</v>
      </c>
      <c r="D62" s="808" t="s">
        <v>733</v>
      </c>
      <c r="E62" s="808" t="s">
        <v>734</v>
      </c>
      <c r="F62" s="808" t="s">
        <v>349</v>
      </c>
      <c r="G62" s="811" t="s">
        <v>563</v>
      </c>
      <c r="H62" s="811">
        <v>2.8</v>
      </c>
      <c r="I62" s="808" t="s">
        <v>735</v>
      </c>
      <c r="J62" s="811" t="s">
        <v>641</v>
      </c>
      <c r="K62" s="811" t="s">
        <v>730</v>
      </c>
      <c r="L62" s="811" t="s">
        <v>731</v>
      </c>
      <c r="M62" s="813">
        <v>43661</v>
      </c>
    </row>
    <row r="63" spans="2:13" ht="15" customHeight="1" x14ac:dyDescent="0.35">
      <c r="B63" s="219">
        <v>6</v>
      </c>
      <c r="C63" s="808"/>
      <c r="D63" s="808"/>
      <c r="E63" s="808"/>
      <c r="F63" s="808"/>
      <c r="G63" s="811"/>
      <c r="H63" s="811"/>
      <c r="I63" s="808"/>
      <c r="J63" s="811"/>
      <c r="K63" s="811"/>
      <c r="L63" s="811"/>
      <c r="M63" s="813"/>
    </row>
    <row r="64" spans="2:13" ht="15" customHeight="1" x14ac:dyDescent="0.35">
      <c r="B64" s="219">
        <v>7</v>
      </c>
      <c r="C64" s="808" t="s">
        <v>736</v>
      </c>
      <c r="D64" s="808" t="s">
        <v>737</v>
      </c>
      <c r="E64" s="808" t="s">
        <v>738</v>
      </c>
      <c r="F64" s="808" t="s">
        <v>322</v>
      </c>
      <c r="G64" s="811" t="s">
        <v>663</v>
      </c>
      <c r="H64" s="811">
        <v>189</v>
      </c>
      <c r="I64" s="808" t="s">
        <v>739</v>
      </c>
      <c r="J64" s="811" t="s">
        <v>641</v>
      </c>
      <c r="K64" s="811" t="s">
        <v>730</v>
      </c>
      <c r="L64" s="811" t="s">
        <v>740</v>
      </c>
      <c r="M64" s="813">
        <v>44012</v>
      </c>
    </row>
    <row r="65" spans="2:13" ht="15" customHeight="1" x14ac:dyDescent="0.35">
      <c r="B65" s="219">
        <v>8</v>
      </c>
      <c r="C65" s="808"/>
      <c r="D65" s="808"/>
      <c r="E65" s="808"/>
      <c r="F65" s="808"/>
      <c r="G65" s="811"/>
      <c r="H65" s="811"/>
      <c r="I65" s="808"/>
      <c r="J65" s="811"/>
      <c r="K65" s="811"/>
      <c r="L65" s="811"/>
      <c r="M65" s="813"/>
    </row>
    <row r="66" spans="2:13" ht="15" customHeight="1" x14ac:dyDescent="0.35">
      <c r="B66" s="219">
        <v>9</v>
      </c>
      <c r="C66" s="808" t="s">
        <v>741</v>
      </c>
      <c r="D66" s="808" t="s">
        <v>742</v>
      </c>
      <c r="E66" s="808" t="s">
        <v>743</v>
      </c>
      <c r="F66" s="808" t="s">
        <v>322</v>
      </c>
      <c r="G66" s="811" t="s">
        <v>744</v>
      </c>
      <c r="H66" s="811">
        <v>82</v>
      </c>
      <c r="I66" s="808" t="s">
        <v>745</v>
      </c>
      <c r="J66" s="811" t="s">
        <v>641</v>
      </c>
      <c r="K66" s="811" t="s">
        <v>730</v>
      </c>
      <c r="L66" s="811" t="s">
        <v>731</v>
      </c>
      <c r="M66" s="813">
        <v>43733</v>
      </c>
    </row>
    <row r="67" spans="2:13" ht="15" customHeight="1" x14ac:dyDescent="0.35">
      <c r="B67" s="219">
        <v>10</v>
      </c>
      <c r="C67" s="808"/>
      <c r="D67" s="808"/>
      <c r="E67" s="808"/>
      <c r="F67" s="808"/>
      <c r="G67" s="811"/>
      <c r="H67" s="811"/>
      <c r="I67" s="808"/>
      <c r="J67" s="811"/>
      <c r="K67" s="811"/>
      <c r="L67" s="811"/>
      <c r="M67" s="813"/>
    </row>
    <row r="68" spans="2:13" ht="15" customHeight="1" x14ac:dyDescent="0.35">
      <c r="B68" s="219">
        <v>11</v>
      </c>
      <c r="C68" s="808" t="s">
        <v>746</v>
      </c>
      <c r="D68" s="808" t="s">
        <v>747</v>
      </c>
      <c r="E68" s="808" t="s">
        <v>748</v>
      </c>
      <c r="F68" s="808" t="s">
        <v>322</v>
      </c>
      <c r="G68" s="811" t="s">
        <v>638</v>
      </c>
      <c r="H68" s="811">
        <v>159</v>
      </c>
      <c r="I68" s="808" t="s">
        <v>749</v>
      </c>
      <c r="J68" s="811" t="s">
        <v>641</v>
      </c>
      <c r="K68" s="811" t="s">
        <v>730</v>
      </c>
      <c r="L68" s="811" t="s">
        <v>731</v>
      </c>
      <c r="M68" s="813">
        <v>43773</v>
      </c>
    </row>
    <row r="69" spans="2:13" ht="15" customHeight="1" x14ac:dyDescent="0.35">
      <c r="B69" s="219">
        <v>12</v>
      </c>
      <c r="C69" s="808"/>
      <c r="D69" s="808"/>
      <c r="E69" s="808"/>
      <c r="F69" s="808"/>
      <c r="G69" s="811"/>
      <c r="H69" s="811"/>
      <c r="I69" s="808"/>
      <c r="J69" s="811"/>
      <c r="K69" s="811"/>
      <c r="L69" s="811"/>
      <c r="M69" s="813"/>
    </row>
    <row r="70" spans="2:13" ht="15" customHeight="1" x14ac:dyDescent="0.35">
      <c r="B70" s="219">
        <v>13</v>
      </c>
      <c r="C70" s="808"/>
      <c r="D70" s="808" t="s">
        <v>750</v>
      </c>
      <c r="E70" s="808" t="s">
        <v>751</v>
      </c>
      <c r="F70" s="808" t="s">
        <v>752</v>
      </c>
      <c r="G70" s="811" t="s">
        <v>638</v>
      </c>
      <c r="H70" s="811">
        <v>165</v>
      </c>
      <c r="I70" s="808" t="s">
        <v>753</v>
      </c>
      <c r="J70" s="811" t="s">
        <v>641</v>
      </c>
      <c r="K70" s="811" t="s">
        <v>730</v>
      </c>
      <c r="L70" s="811" t="s">
        <v>731</v>
      </c>
      <c r="M70" s="813">
        <v>43773</v>
      </c>
    </row>
    <row r="71" spans="2:13" ht="15" customHeight="1" x14ac:dyDescent="0.35">
      <c r="B71" s="219">
        <v>14</v>
      </c>
      <c r="C71" s="808"/>
      <c r="D71" s="808"/>
      <c r="E71" s="808"/>
      <c r="F71" s="808"/>
      <c r="G71" s="811"/>
      <c r="H71" s="811"/>
      <c r="I71" s="808"/>
      <c r="J71" s="811"/>
      <c r="K71" s="811"/>
      <c r="L71" s="811"/>
      <c r="M71" s="813"/>
    </row>
    <row r="72" spans="2:13" ht="15" customHeight="1" x14ac:dyDescent="0.35">
      <c r="B72" s="219">
        <v>15</v>
      </c>
      <c r="C72" s="808"/>
      <c r="D72" s="808"/>
      <c r="E72" s="808"/>
      <c r="F72" s="808"/>
      <c r="G72" s="811"/>
      <c r="H72" s="811"/>
      <c r="I72" s="808"/>
      <c r="J72" s="811"/>
      <c r="K72" s="811"/>
      <c r="L72" s="811"/>
      <c r="M72" s="813"/>
    </row>
    <row r="73" spans="2:13" ht="15" customHeight="1" x14ac:dyDescent="0.35">
      <c r="B73" s="219">
        <v>16</v>
      </c>
      <c r="C73" s="808"/>
      <c r="D73" s="808" t="s">
        <v>754</v>
      </c>
      <c r="E73" s="808" t="s">
        <v>755</v>
      </c>
      <c r="F73" s="808" t="s">
        <v>322</v>
      </c>
      <c r="G73" s="811" t="s">
        <v>638</v>
      </c>
      <c r="H73" s="811">
        <v>157</v>
      </c>
      <c r="I73" s="808" t="s">
        <v>756</v>
      </c>
      <c r="J73" s="811" t="s">
        <v>641</v>
      </c>
      <c r="K73" s="811" t="s">
        <v>730</v>
      </c>
      <c r="L73" s="811" t="s">
        <v>731</v>
      </c>
      <c r="M73" s="813">
        <v>43773</v>
      </c>
    </row>
    <row r="74" spans="2:13" ht="15" customHeight="1" x14ac:dyDescent="0.35">
      <c r="B74" s="219">
        <v>17</v>
      </c>
      <c r="C74" s="808"/>
      <c r="D74" s="808"/>
      <c r="E74" s="808"/>
      <c r="F74" s="808"/>
      <c r="G74" s="811"/>
      <c r="H74" s="811"/>
      <c r="I74" s="808"/>
      <c r="J74" s="811"/>
      <c r="K74" s="811"/>
      <c r="L74" s="811"/>
      <c r="M74" s="813"/>
    </row>
    <row r="75" spans="2:13" ht="15" customHeight="1" x14ac:dyDescent="0.35">
      <c r="B75" s="219">
        <v>18</v>
      </c>
      <c r="C75" s="808"/>
      <c r="D75" s="808" t="s">
        <v>757</v>
      </c>
      <c r="E75" s="808" t="s">
        <v>758</v>
      </c>
      <c r="F75" s="808" t="s">
        <v>322</v>
      </c>
      <c r="G75" s="811" t="s">
        <v>638</v>
      </c>
      <c r="H75" s="811">
        <v>151</v>
      </c>
      <c r="I75" s="808" t="s">
        <v>753</v>
      </c>
      <c r="J75" s="811" t="s">
        <v>641</v>
      </c>
      <c r="K75" s="811" t="s">
        <v>730</v>
      </c>
      <c r="L75" s="811" t="s">
        <v>731</v>
      </c>
      <c r="M75" s="813">
        <v>43773</v>
      </c>
    </row>
    <row r="76" spans="2:13" ht="15" customHeight="1" x14ac:dyDescent="0.35">
      <c r="B76" s="219">
        <v>19</v>
      </c>
      <c r="C76" s="808"/>
      <c r="D76" s="808"/>
      <c r="E76" s="808"/>
      <c r="F76" s="808"/>
      <c r="G76" s="811"/>
      <c r="H76" s="811"/>
      <c r="I76" s="808"/>
      <c r="J76" s="811"/>
      <c r="K76" s="811"/>
      <c r="L76" s="811"/>
      <c r="M76" s="813"/>
    </row>
    <row r="77" spans="2:13" ht="15" customHeight="1" x14ac:dyDescent="0.35">
      <c r="B77" s="219">
        <v>20</v>
      </c>
      <c r="C77" s="808" t="s">
        <v>759</v>
      </c>
      <c r="D77" s="808" t="s">
        <v>760</v>
      </c>
      <c r="E77" s="808" t="s">
        <v>761</v>
      </c>
      <c r="F77" s="808" t="s">
        <v>322</v>
      </c>
      <c r="G77" s="811" t="s">
        <v>638</v>
      </c>
      <c r="H77" s="811">
        <v>181</v>
      </c>
      <c r="I77" s="808" t="s">
        <v>762</v>
      </c>
      <c r="J77" s="811" t="s">
        <v>641</v>
      </c>
      <c r="K77" s="811" t="s">
        <v>730</v>
      </c>
      <c r="L77" s="811" t="s">
        <v>731</v>
      </c>
      <c r="M77" s="813">
        <v>43773</v>
      </c>
    </row>
    <row r="78" spans="2:13" ht="15" customHeight="1" x14ac:dyDescent="0.35">
      <c r="B78" s="219">
        <v>21</v>
      </c>
      <c r="C78" s="808"/>
      <c r="D78" s="808"/>
      <c r="E78" s="808"/>
      <c r="F78" s="808"/>
      <c r="G78" s="811"/>
      <c r="H78" s="811"/>
      <c r="I78" s="808"/>
      <c r="J78" s="811"/>
      <c r="K78" s="811"/>
      <c r="L78" s="811"/>
      <c r="M78" s="813"/>
    </row>
    <row r="79" spans="2:13" ht="15" customHeight="1" x14ac:dyDescent="0.35">
      <c r="B79" s="219">
        <v>22</v>
      </c>
      <c r="C79" s="808" t="s">
        <v>763</v>
      </c>
      <c r="D79" s="808" t="s">
        <v>764</v>
      </c>
      <c r="E79" s="808" t="s">
        <v>765</v>
      </c>
      <c r="F79" s="808" t="s">
        <v>322</v>
      </c>
      <c r="G79" s="811" t="s">
        <v>563</v>
      </c>
      <c r="H79" s="811">
        <v>218</v>
      </c>
      <c r="I79" s="808" t="s">
        <v>766</v>
      </c>
      <c r="J79" s="811" t="s">
        <v>641</v>
      </c>
      <c r="K79" s="811" t="s">
        <v>730</v>
      </c>
      <c r="L79" s="811" t="s">
        <v>731</v>
      </c>
      <c r="M79" s="813">
        <v>43823</v>
      </c>
    </row>
    <row r="80" spans="2:13" ht="15" customHeight="1" x14ac:dyDescent="0.35">
      <c r="B80" s="219">
        <v>23</v>
      </c>
      <c r="C80" s="808"/>
      <c r="D80" s="808"/>
      <c r="E80" s="808"/>
      <c r="F80" s="808"/>
      <c r="G80" s="811"/>
      <c r="H80" s="811"/>
      <c r="I80" s="808"/>
      <c r="J80" s="811"/>
      <c r="K80" s="811"/>
      <c r="L80" s="811"/>
      <c r="M80" s="813"/>
    </row>
    <row r="81" spans="2:13" ht="15" customHeight="1" x14ac:dyDescent="0.35">
      <c r="B81" s="219">
        <v>24</v>
      </c>
      <c r="C81" s="808" t="s">
        <v>746</v>
      </c>
      <c r="D81" s="808" t="s">
        <v>767</v>
      </c>
      <c r="E81" s="808" t="s">
        <v>768</v>
      </c>
      <c r="F81" s="808" t="s">
        <v>322</v>
      </c>
      <c r="G81" s="811" t="s">
        <v>648</v>
      </c>
      <c r="H81" s="811">
        <v>135</v>
      </c>
      <c r="I81" s="808" t="s">
        <v>753</v>
      </c>
      <c r="J81" s="811" t="s">
        <v>641</v>
      </c>
      <c r="K81" s="811" t="s">
        <v>730</v>
      </c>
      <c r="L81" s="811" t="s">
        <v>731</v>
      </c>
      <c r="M81" s="813">
        <v>44116</v>
      </c>
    </row>
    <row r="82" spans="2:13" ht="15" customHeight="1" x14ac:dyDescent="0.35">
      <c r="B82" s="219">
        <v>25</v>
      </c>
      <c r="C82" s="808"/>
      <c r="D82" s="808"/>
      <c r="E82" s="808"/>
      <c r="F82" s="808"/>
      <c r="G82" s="811"/>
      <c r="H82" s="811"/>
      <c r="I82" s="808"/>
      <c r="J82" s="811"/>
      <c r="K82" s="811"/>
      <c r="L82" s="811"/>
      <c r="M82" s="813"/>
    </row>
    <row r="83" spans="2:13" ht="15" customHeight="1" x14ac:dyDescent="0.35">
      <c r="B83" s="219">
        <v>26</v>
      </c>
      <c r="C83" s="808"/>
      <c r="D83" s="808" t="s">
        <v>769</v>
      </c>
      <c r="E83" s="808" t="s">
        <v>770</v>
      </c>
      <c r="F83" s="808" t="s">
        <v>322</v>
      </c>
      <c r="G83" s="811" t="s">
        <v>648</v>
      </c>
      <c r="H83" s="811">
        <v>266</v>
      </c>
      <c r="I83" s="808"/>
      <c r="J83" s="811" t="s">
        <v>641</v>
      </c>
      <c r="K83" s="811" t="s">
        <v>730</v>
      </c>
      <c r="L83" s="811" t="s">
        <v>731</v>
      </c>
      <c r="M83" s="813">
        <v>44116</v>
      </c>
    </row>
    <row r="84" spans="2:13" ht="15" customHeight="1" x14ac:dyDescent="0.35">
      <c r="B84" s="219">
        <v>27</v>
      </c>
      <c r="C84" s="808"/>
      <c r="D84" s="808"/>
      <c r="E84" s="808"/>
      <c r="F84" s="808"/>
      <c r="G84" s="811"/>
      <c r="H84" s="811"/>
      <c r="I84" s="808"/>
      <c r="J84" s="811"/>
      <c r="K84" s="811"/>
      <c r="L84" s="811"/>
      <c r="M84" s="813"/>
    </row>
    <row r="85" spans="2:13" ht="15" customHeight="1" x14ac:dyDescent="0.35">
      <c r="B85" s="219">
        <v>28</v>
      </c>
      <c r="C85" s="808"/>
      <c r="D85" s="808" t="s">
        <v>771</v>
      </c>
      <c r="E85" s="808" t="s">
        <v>772</v>
      </c>
      <c r="F85" s="808" t="s">
        <v>322</v>
      </c>
      <c r="G85" s="811" t="s">
        <v>648</v>
      </c>
      <c r="H85" s="811">
        <v>299</v>
      </c>
      <c r="I85" s="808"/>
      <c r="J85" s="811" t="s">
        <v>641</v>
      </c>
      <c r="K85" s="811" t="s">
        <v>730</v>
      </c>
      <c r="L85" s="811" t="s">
        <v>731</v>
      </c>
      <c r="M85" s="813">
        <v>44116</v>
      </c>
    </row>
    <row r="86" spans="2:13" ht="15" customHeight="1" x14ac:dyDescent="0.35">
      <c r="B86" s="219">
        <v>29</v>
      </c>
      <c r="C86" s="808"/>
      <c r="D86" s="808"/>
      <c r="E86" s="808"/>
      <c r="F86" s="808"/>
      <c r="G86" s="811"/>
      <c r="H86" s="811"/>
      <c r="I86" s="808"/>
      <c r="J86" s="811"/>
      <c r="K86" s="811"/>
      <c r="L86" s="811"/>
      <c r="M86" s="813"/>
    </row>
    <row r="87" spans="2:13" ht="15" customHeight="1" x14ac:dyDescent="0.35">
      <c r="B87" s="219">
        <v>30</v>
      </c>
      <c r="C87" s="808" t="s">
        <v>773</v>
      </c>
      <c r="D87" s="194" t="s">
        <v>774</v>
      </c>
      <c r="E87" s="808" t="s">
        <v>775</v>
      </c>
      <c r="F87" s="808" t="s">
        <v>322</v>
      </c>
      <c r="G87" s="811" t="s">
        <v>776</v>
      </c>
      <c r="H87" s="811" t="s">
        <v>777</v>
      </c>
      <c r="I87" s="808" t="s">
        <v>778</v>
      </c>
      <c r="J87" s="811" t="s">
        <v>641</v>
      </c>
      <c r="K87" s="811" t="s">
        <v>724</v>
      </c>
      <c r="L87" s="811" t="s">
        <v>731</v>
      </c>
      <c r="M87" s="770"/>
    </row>
    <row r="88" spans="2:13" ht="15" customHeight="1" x14ac:dyDescent="0.35">
      <c r="B88" s="219">
        <v>31</v>
      </c>
      <c r="C88" s="808"/>
      <c r="D88" s="194" t="s">
        <v>779</v>
      </c>
      <c r="E88" s="808"/>
      <c r="F88" s="808"/>
      <c r="G88" s="811"/>
      <c r="H88" s="811"/>
      <c r="I88" s="808"/>
      <c r="J88" s="811"/>
      <c r="K88" s="811"/>
      <c r="L88" s="811"/>
      <c r="M88" s="770"/>
    </row>
    <row r="89" spans="2:13" ht="15" customHeight="1" x14ac:dyDescent="0.35">
      <c r="B89" s="219">
        <v>32</v>
      </c>
      <c r="C89" s="808" t="s">
        <v>780</v>
      </c>
      <c r="D89" s="808" t="s">
        <v>781</v>
      </c>
      <c r="E89" s="808" t="s">
        <v>782</v>
      </c>
      <c r="F89" s="808" t="s">
        <v>322</v>
      </c>
      <c r="G89" s="811" t="s">
        <v>638</v>
      </c>
      <c r="H89" s="811">
        <v>185.31</v>
      </c>
      <c r="I89" s="808" t="s">
        <v>783</v>
      </c>
      <c r="J89" s="811" t="s">
        <v>641</v>
      </c>
      <c r="K89" s="811" t="s">
        <v>730</v>
      </c>
      <c r="L89" s="811" t="s">
        <v>731</v>
      </c>
      <c r="M89" s="813">
        <v>44215</v>
      </c>
    </row>
    <row r="90" spans="2:13" ht="15" customHeight="1" x14ac:dyDescent="0.35">
      <c r="B90" s="219">
        <v>33</v>
      </c>
      <c r="C90" s="808"/>
      <c r="D90" s="808"/>
      <c r="E90" s="808"/>
      <c r="F90" s="808"/>
      <c r="G90" s="811"/>
      <c r="H90" s="811"/>
      <c r="I90" s="808"/>
      <c r="J90" s="811"/>
      <c r="K90" s="811"/>
      <c r="L90" s="811"/>
      <c r="M90" s="813"/>
    </row>
    <row r="91" spans="2:13" ht="15" customHeight="1" x14ac:dyDescent="0.35">
      <c r="B91" s="219">
        <v>34</v>
      </c>
      <c r="C91" s="770"/>
      <c r="D91" s="808" t="s">
        <v>784</v>
      </c>
      <c r="E91" s="808" t="s">
        <v>785</v>
      </c>
      <c r="F91" s="808" t="s">
        <v>322</v>
      </c>
      <c r="G91" s="811" t="s">
        <v>638</v>
      </c>
      <c r="H91" s="811">
        <v>170.41</v>
      </c>
      <c r="I91" s="808"/>
      <c r="J91" s="811"/>
      <c r="K91" s="811"/>
      <c r="L91" s="811"/>
      <c r="M91" s="813"/>
    </row>
    <row r="92" spans="2:13" ht="15" customHeight="1" x14ac:dyDescent="0.35">
      <c r="B92" s="219">
        <v>35</v>
      </c>
      <c r="C92" s="770"/>
      <c r="D92" s="808"/>
      <c r="E92" s="808"/>
      <c r="F92" s="808"/>
      <c r="G92" s="811"/>
      <c r="H92" s="811"/>
      <c r="I92" s="808"/>
      <c r="J92" s="811"/>
      <c r="K92" s="811"/>
      <c r="L92" s="811"/>
      <c r="M92" s="813"/>
    </row>
    <row r="93" spans="2:13" ht="15" customHeight="1" x14ac:dyDescent="0.35">
      <c r="B93" s="219">
        <v>36</v>
      </c>
      <c r="C93" s="808" t="s">
        <v>786</v>
      </c>
      <c r="D93" s="808" t="s">
        <v>787</v>
      </c>
      <c r="E93" s="808" t="s">
        <v>788</v>
      </c>
      <c r="F93" s="808" t="s">
        <v>322</v>
      </c>
      <c r="G93" s="770"/>
      <c r="H93" s="811">
        <v>108.85</v>
      </c>
      <c r="I93" s="808" t="s">
        <v>789</v>
      </c>
      <c r="J93" s="811" t="s">
        <v>641</v>
      </c>
      <c r="K93" s="811" t="s">
        <v>730</v>
      </c>
      <c r="L93" s="811" t="s">
        <v>731</v>
      </c>
      <c r="M93" s="813">
        <v>44121</v>
      </c>
    </row>
    <row r="94" spans="2:13" ht="15" customHeight="1" x14ac:dyDescent="0.35">
      <c r="B94" s="219">
        <v>37</v>
      </c>
      <c r="C94" s="808"/>
      <c r="D94" s="808"/>
      <c r="E94" s="808"/>
      <c r="F94" s="808"/>
      <c r="G94" s="770"/>
      <c r="H94" s="811"/>
      <c r="I94" s="808"/>
      <c r="J94" s="811"/>
      <c r="K94" s="811"/>
      <c r="L94" s="811"/>
      <c r="M94" s="813"/>
    </row>
    <row r="95" spans="2:13" ht="15" customHeight="1" x14ac:dyDescent="0.35">
      <c r="B95" s="219">
        <v>38</v>
      </c>
      <c r="C95" s="808" t="s">
        <v>790</v>
      </c>
      <c r="D95" s="194" t="s">
        <v>791</v>
      </c>
      <c r="E95" s="194" t="s">
        <v>792</v>
      </c>
      <c r="F95" s="194" t="s">
        <v>322</v>
      </c>
      <c r="G95" s="219"/>
      <c r="H95" s="219">
        <v>102</v>
      </c>
      <c r="I95" s="808" t="s">
        <v>793</v>
      </c>
      <c r="J95" s="811" t="s">
        <v>641</v>
      </c>
      <c r="K95" s="219" t="s">
        <v>730</v>
      </c>
      <c r="L95" s="219" t="s">
        <v>731</v>
      </c>
      <c r="M95" s="224">
        <v>43784</v>
      </c>
    </row>
    <row r="96" spans="2:13" ht="15" customHeight="1" x14ac:dyDescent="0.35">
      <c r="B96" s="219">
        <v>39</v>
      </c>
      <c r="C96" s="808"/>
      <c r="D96" s="808" t="s">
        <v>794</v>
      </c>
      <c r="E96" s="808" t="s">
        <v>795</v>
      </c>
      <c r="F96" s="808" t="s">
        <v>322</v>
      </c>
      <c r="G96" s="811" t="s">
        <v>648</v>
      </c>
      <c r="H96" s="811">
        <v>105</v>
      </c>
      <c r="I96" s="808"/>
      <c r="J96" s="811"/>
      <c r="K96" s="811" t="s">
        <v>730</v>
      </c>
      <c r="L96" s="811" t="s">
        <v>731</v>
      </c>
      <c r="M96" s="813">
        <v>44278</v>
      </c>
    </row>
    <row r="97" spans="2:13" ht="15" customHeight="1" x14ac:dyDescent="0.35">
      <c r="B97" s="219">
        <v>40</v>
      </c>
      <c r="C97" s="808"/>
      <c r="D97" s="808"/>
      <c r="E97" s="808"/>
      <c r="F97" s="808"/>
      <c r="G97" s="811"/>
      <c r="H97" s="811"/>
      <c r="I97" s="808"/>
      <c r="J97" s="811"/>
      <c r="K97" s="811"/>
      <c r="L97" s="811"/>
      <c r="M97" s="813"/>
    </row>
    <row r="98" spans="2:13" ht="15" customHeight="1" x14ac:dyDescent="0.35">
      <c r="B98" s="219">
        <v>41</v>
      </c>
      <c r="C98" s="808" t="s">
        <v>773</v>
      </c>
      <c r="D98" s="808" t="s">
        <v>796</v>
      </c>
      <c r="E98" s="808" t="s">
        <v>797</v>
      </c>
      <c r="F98" s="808" t="s">
        <v>322</v>
      </c>
      <c r="G98" s="811" t="s">
        <v>776</v>
      </c>
      <c r="H98" s="811">
        <v>39</v>
      </c>
      <c r="I98" s="808" t="s">
        <v>798</v>
      </c>
      <c r="J98" s="811" t="s">
        <v>641</v>
      </c>
      <c r="K98" s="811" t="s">
        <v>724</v>
      </c>
      <c r="L98" s="811" t="s">
        <v>731</v>
      </c>
      <c r="M98" s="813">
        <v>44299</v>
      </c>
    </row>
    <row r="99" spans="2:13" ht="15" customHeight="1" x14ac:dyDescent="0.35">
      <c r="B99" s="219">
        <v>42</v>
      </c>
      <c r="C99" s="808"/>
      <c r="D99" s="808"/>
      <c r="E99" s="808"/>
      <c r="F99" s="808"/>
      <c r="G99" s="811"/>
      <c r="H99" s="811"/>
      <c r="I99" s="808"/>
      <c r="J99" s="811"/>
      <c r="K99" s="811"/>
      <c r="L99" s="811"/>
      <c r="M99" s="813"/>
    </row>
    <row r="100" spans="2:13" ht="15" customHeight="1" x14ac:dyDescent="0.35">
      <c r="B100" s="219">
        <v>43</v>
      </c>
      <c r="C100" s="808"/>
      <c r="D100" s="808" t="s">
        <v>799</v>
      </c>
      <c r="E100" s="808" t="s">
        <v>800</v>
      </c>
      <c r="F100" s="808" t="s">
        <v>322</v>
      </c>
      <c r="G100" s="811"/>
      <c r="H100" s="811">
        <v>27</v>
      </c>
      <c r="I100" s="808"/>
      <c r="J100" s="811"/>
      <c r="K100" s="811"/>
      <c r="L100" s="811"/>
      <c r="M100" s="813"/>
    </row>
    <row r="101" spans="2:13" ht="15" customHeight="1" x14ac:dyDescent="0.35">
      <c r="B101" s="219">
        <v>44</v>
      </c>
      <c r="C101" s="808"/>
      <c r="D101" s="808"/>
      <c r="E101" s="808"/>
      <c r="F101" s="808"/>
      <c r="G101" s="811"/>
      <c r="H101" s="811"/>
      <c r="I101" s="808"/>
      <c r="J101" s="811"/>
      <c r="K101" s="811"/>
      <c r="L101" s="811"/>
      <c r="M101" s="813"/>
    </row>
    <row r="102" spans="2:13" ht="15" customHeight="1" x14ac:dyDescent="0.35">
      <c r="B102" s="219">
        <v>45</v>
      </c>
      <c r="C102" s="808" t="s">
        <v>801</v>
      </c>
      <c r="D102" s="808" t="s">
        <v>802</v>
      </c>
      <c r="E102" s="808" t="s">
        <v>803</v>
      </c>
      <c r="F102" s="808" t="s">
        <v>322</v>
      </c>
      <c r="G102" s="811"/>
      <c r="H102" s="811">
        <v>125</v>
      </c>
      <c r="I102" s="808" t="s">
        <v>804</v>
      </c>
      <c r="J102" s="811" t="s">
        <v>641</v>
      </c>
      <c r="K102" s="811" t="s">
        <v>730</v>
      </c>
      <c r="L102" s="811" t="s">
        <v>731</v>
      </c>
      <c r="M102" s="813">
        <v>44279</v>
      </c>
    </row>
    <row r="103" spans="2:13" ht="15" customHeight="1" x14ac:dyDescent="0.35">
      <c r="B103" s="219">
        <v>46</v>
      </c>
      <c r="C103" s="808"/>
      <c r="D103" s="808"/>
      <c r="E103" s="808"/>
      <c r="F103" s="808"/>
      <c r="G103" s="811"/>
      <c r="H103" s="811"/>
      <c r="I103" s="808"/>
      <c r="J103" s="811"/>
      <c r="K103" s="811"/>
      <c r="L103" s="811"/>
      <c r="M103" s="813"/>
    </row>
    <row r="104" spans="2:13" ht="15" customHeight="1" x14ac:dyDescent="0.35">
      <c r="B104" s="219">
        <v>47</v>
      </c>
      <c r="C104" s="808"/>
      <c r="D104" s="808" t="s">
        <v>805</v>
      </c>
      <c r="E104" s="808" t="s">
        <v>806</v>
      </c>
      <c r="F104" s="808" t="s">
        <v>322</v>
      </c>
      <c r="G104" s="811"/>
      <c r="H104" s="811">
        <v>125</v>
      </c>
      <c r="I104" s="808"/>
      <c r="J104" s="811"/>
      <c r="K104" s="811"/>
      <c r="L104" s="811"/>
      <c r="M104" s="813"/>
    </row>
    <row r="105" spans="2:13" ht="15" customHeight="1" x14ac:dyDescent="0.35">
      <c r="B105" s="219">
        <v>48</v>
      </c>
      <c r="C105" s="808"/>
      <c r="D105" s="808"/>
      <c r="E105" s="808"/>
      <c r="F105" s="808"/>
      <c r="G105" s="811"/>
      <c r="H105" s="811"/>
      <c r="I105" s="808"/>
      <c r="J105" s="811"/>
      <c r="K105" s="811"/>
      <c r="L105" s="811"/>
      <c r="M105" s="813"/>
    </row>
    <row r="106" spans="2:13" ht="15" customHeight="1" x14ac:dyDescent="0.35">
      <c r="B106" s="219">
        <v>49</v>
      </c>
      <c r="C106" s="808" t="s">
        <v>807</v>
      </c>
      <c r="D106" s="808" t="s">
        <v>808</v>
      </c>
      <c r="E106" s="808" t="s">
        <v>809</v>
      </c>
      <c r="F106" s="808" t="s">
        <v>322</v>
      </c>
      <c r="G106" s="811"/>
      <c r="H106" s="811">
        <v>100</v>
      </c>
      <c r="I106" s="808" t="s">
        <v>810</v>
      </c>
      <c r="J106" s="811" t="s">
        <v>641</v>
      </c>
      <c r="K106" s="811" t="s">
        <v>724</v>
      </c>
      <c r="L106" s="811" t="s">
        <v>731</v>
      </c>
      <c r="M106" s="813">
        <v>44326</v>
      </c>
    </row>
    <row r="107" spans="2:13" ht="15" customHeight="1" x14ac:dyDescent="0.35">
      <c r="B107" s="219">
        <v>50</v>
      </c>
      <c r="C107" s="808"/>
      <c r="D107" s="808"/>
      <c r="E107" s="808"/>
      <c r="F107" s="808"/>
      <c r="G107" s="811"/>
      <c r="H107" s="811"/>
      <c r="I107" s="808"/>
      <c r="J107" s="811"/>
      <c r="K107" s="811"/>
      <c r="L107" s="811"/>
      <c r="M107" s="813"/>
    </row>
    <row r="108" spans="2:13" ht="15" customHeight="1" x14ac:dyDescent="0.35">
      <c r="B108" s="219">
        <v>51</v>
      </c>
      <c r="C108" s="808"/>
      <c r="D108" s="194" t="s">
        <v>811</v>
      </c>
      <c r="E108" s="194" t="s">
        <v>812</v>
      </c>
      <c r="F108" s="194" t="s">
        <v>322</v>
      </c>
      <c r="G108" s="811"/>
      <c r="H108" s="219">
        <v>100</v>
      </c>
      <c r="I108" s="808"/>
      <c r="J108" s="811"/>
      <c r="K108" s="811"/>
      <c r="L108" s="811"/>
      <c r="M108" s="813"/>
    </row>
    <row r="109" spans="2:13" ht="15" customHeight="1" x14ac:dyDescent="0.35">
      <c r="B109" s="219">
        <v>52</v>
      </c>
      <c r="C109" s="808"/>
      <c r="D109" s="808" t="s">
        <v>813</v>
      </c>
      <c r="E109" s="808" t="s">
        <v>814</v>
      </c>
      <c r="F109" s="808" t="s">
        <v>322</v>
      </c>
      <c r="G109" s="811"/>
      <c r="H109" s="811">
        <v>100</v>
      </c>
      <c r="I109" s="808"/>
      <c r="J109" s="811"/>
      <c r="K109" s="811"/>
      <c r="L109" s="811"/>
      <c r="M109" s="813"/>
    </row>
    <row r="110" spans="2:13" ht="15" customHeight="1" x14ac:dyDescent="0.35">
      <c r="B110" s="219">
        <v>53</v>
      </c>
      <c r="C110" s="808"/>
      <c r="D110" s="808"/>
      <c r="E110" s="808"/>
      <c r="F110" s="808"/>
      <c r="G110" s="811"/>
      <c r="H110" s="811"/>
      <c r="I110" s="808"/>
      <c r="J110" s="811"/>
      <c r="K110" s="811"/>
      <c r="L110" s="811"/>
      <c r="M110" s="813"/>
    </row>
    <row r="111" spans="2:13" ht="15" customHeight="1" x14ac:dyDescent="0.35">
      <c r="B111" s="219">
        <v>54</v>
      </c>
      <c r="C111" s="808" t="s">
        <v>815</v>
      </c>
      <c r="D111" s="808" t="s">
        <v>816</v>
      </c>
      <c r="E111" s="808" t="s">
        <v>817</v>
      </c>
      <c r="F111" s="808" t="s">
        <v>322</v>
      </c>
      <c r="G111" s="811"/>
      <c r="H111" s="811">
        <v>107</v>
      </c>
      <c r="I111" s="808" t="s">
        <v>818</v>
      </c>
      <c r="J111" s="811" t="s">
        <v>641</v>
      </c>
      <c r="K111" s="811" t="s">
        <v>730</v>
      </c>
      <c r="L111" s="811" t="s">
        <v>731</v>
      </c>
      <c r="M111" s="813">
        <v>44371</v>
      </c>
    </row>
    <row r="112" spans="2:13" ht="15" customHeight="1" x14ac:dyDescent="0.35">
      <c r="B112" s="219">
        <v>55</v>
      </c>
      <c r="C112" s="808"/>
      <c r="D112" s="808"/>
      <c r="E112" s="808"/>
      <c r="F112" s="808"/>
      <c r="G112" s="811"/>
      <c r="H112" s="811"/>
      <c r="I112" s="808"/>
      <c r="J112" s="811"/>
      <c r="K112" s="811"/>
      <c r="L112" s="811"/>
      <c r="M112" s="813"/>
    </row>
    <row r="113" spans="2:13" ht="15" customHeight="1" x14ac:dyDescent="0.35">
      <c r="B113" s="219">
        <v>56</v>
      </c>
      <c r="C113" s="808" t="s">
        <v>741</v>
      </c>
      <c r="D113" s="808" t="s">
        <v>819</v>
      </c>
      <c r="E113" s="808" t="s">
        <v>820</v>
      </c>
      <c r="F113" s="808" t="s">
        <v>322</v>
      </c>
      <c r="G113" s="811" t="s">
        <v>744</v>
      </c>
      <c r="H113" s="811">
        <v>37</v>
      </c>
      <c r="I113" s="808" t="s">
        <v>821</v>
      </c>
      <c r="J113" s="811" t="s">
        <v>641</v>
      </c>
      <c r="K113" s="811" t="s">
        <v>730</v>
      </c>
      <c r="L113" s="811" t="s">
        <v>731</v>
      </c>
      <c r="M113" s="770"/>
    </row>
    <row r="114" spans="2:13" ht="15" customHeight="1" x14ac:dyDescent="0.35">
      <c r="B114" s="219">
        <v>57</v>
      </c>
      <c r="C114" s="808"/>
      <c r="D114" s="808"/>
      <c r="E114" s="808"/>
      <c r="F114" s="808"/>
      <c r="G114" s="811"/>
      <c r="H114" s="811"/>
      <c r="I114" s="808"/>
      <c r="J114" s="811"/>
      <c r="K114" s="811"/>
      <c r="L114" s="811"/>
      <c r="M114" s="770"/>
    </row>
    <row r="115" spans="2:13" ht="15" customHeight="1" x14ac:dyDescent="0.35">
      <c r="B115" s="219">
        <v>58</v>
      </c>
      <c r="C115" s="808" t="s">
        <v>822</v>
      </c>
      <c r="D115" s="808" t="s">
        <v>823</v>
      </c>
      <c r="E115" s="808" t="s">
        <v>824</v>
      </c>
      <c r="F115" s="808" t="s">
        <v>322</v>
      </c>
      <c r="G115" s="811" t="s">
        <v>563</v>
      </c>
      <c r="H115" s="811">
        <v>100</v>
      </c>
      <c r="I115" s="808" t="s">
        <v>825</v>
      </c>
      <c r="J115" s="811" t="s">
        <v>641</v>
      </c>
      <c r="K115" s="811" t="s">
        <v>730</v>
      </c>
      <c r="L115" s="811" t="s">
        <v>731</v>
      </c>
      <c r="M115" s="813">
        <v>44390</v>
      </c>
    </row>
    <row r="116" spans="2:13" ht="15" customHeight="1" x14ac:dyDescent="0.35">
      <c r="B116" s="219">
        <v>59</v>
      </c>
      <c r="C116" s="808"/>
      <c r="D116" s="808"/>
      <c r="E116" s="808"/>
      <c r="F116" s="808"/>
      <c r="G116" s="811"/>
      <c r="H116" s="811"/>
      <c r="I116" s="808"/>
      <c r="J116" s="811"/>
      <c r="K116" s="811"/>
      <c r="L116" s="811"/>
      <c r="M116" s="813"/>
    </row>
    <row r="117" spans="2:13" ht="15" customHeight="1" x14ac:dyDescent="0.35">
      <c r="B117" s="219">
        <v>60</v>
      </c>
      <c r="C117" s="808"/>
      <c r="D117" s="808" t="s">
        <v>826</v>
      </c>
      <c r="E117" s="808" t="s">
        <v>827</v>
      </c>
      <c r="F117" s="808" t="s">
        <v>322</v>
      </c>
      <c r="G117" s="811"/>
      <c r="H117" s="811">
        <v>100</v>
      </c>
      <c r="I117" s="808"/>
      <c r="J117" s="811"/>
      <c r="K117" s="811"/>
      <c r="L117" s="811"/>
      <c r="M117" s="813"/>
    </row>
    <row r="118" spans="2:13" ht="15" customHeight="1" x14ac:dyDescent="0.35">
      <c r="B118" s="219">
        <v>61</v>
      </c>
      <c r="C118" s="808"/>
      <c r="D118" s="808"/>
      <c r="E118" s="808"/>
      <c r="F118" s="808"/>
      <c r="G118" s="811"/>
      <c r="H118" s="811"/>
      <c r="I118" s="808"/>
      <c r="J118" s="811"/>
      <c r="K118" s="811"/>
      <c r="L118" s="811"/>
      <c r="M118" s="813"/>
    </row>
    <row r="119" spans="2:13" ht="15" customHeight="1" x14ac:dyDescent="0.35">
      <c r="B119" s="219">
        <v>62</v>
      </c>
      <c r="C119" s="194" t="s">
        <v>828</v>
      </c>
      <c r="D119" s="194" t="s">
        <v>829</v>
      </c>
      <c r="E119" s="194" t="s">
        <v>830</v>
      </c>
      <c r="F119" s="194" t="s">
        <v>322</v>
      </c>
      <c r="G119" s="219" t="s">
        <v>831</v>
      </c>
      <c r="H119" s="219">
        <v>100</v>
      </c>
      <c r="I119" s="194"/>
      <c r="J119" s="219" t="s">
        <v>641</v>
      </c>
      <c r="K119" s="219" t="s">
        <v>730</v>
      </c>
      <c r="L119" s="219" t="s">
        <v>731</v>
      </c>
      <c r="M119" s="224">
        <v>44299</v>
      </c>
    </row>
    <row r="120" spans="2:13" ht="15" customHeight="1" x14ac:dyDescent="0.35">
      <c r="B120" s="219">
        <v>63</v>
      </c>
      <c r="C120" s="808" t="s">
        <v>832</v>
      </c>
      <c r="D120" s="808" t="s">
        <v>833</v>
      </c>
      <c r="E120" s="808" t="s">
        <v>834</v>
      </c>
      <c r="F120" s="808" t="s">
        <v>322</v>
      </c>
      <c r="G120" s="811" t="s">
        <v>744</v>
      </c>
      <c r="H120" s="811">
        <v>128</v>
      </c>
      <c r="I120" s="808" t="s">
        <v>835</v>
      </c>
      <c r="J120" s="811" t="s">
        <v>641</v>
      </c>
      <c r="K120" s="219"/>
      <c r="L120" s="219"/>
      <c r="M120" s="813">
        <v>44442</v>
      </c>
    </row>
    <row r="121" spans="2:13" ht="15" customHeight="1" x14ac:dyDescent="0.35">
      <c r="B121" s="219">
        <v>64</v>
      </c>
      <c r="C121" s="808"/>
      <c r="D121" s="808"/>
      <c r="E121" s="808"/>
      <c r="F121" s="808"/>
      <c r="G121" s="811"/>
      <c r="H121" s="811"/>
      <c r="I121" s="808"/>
      <c r="J121" s="811"/>
      <c r="K121" s="219" t="s">
        <v>730</v>
      </c>
      <c r="L121" s="219" t="s">
        <v>731</v>
      </c>
      <c r="M121" s="813"/>
    </row>
    <row r="122" spans="2:13" ht="15" customHeight="1" x14ac:dyDescent="0.35">
      <c r="B122" s="219">
        <v>65</v>
      </c>
      <c r="C122" s="808" t="s">
        <v>370</v>
      </c>
      <c r="D122" s="808" t="s">
        <v>836</v>
      </c>
      <c r="E122" s="808" t="s">
        <v>837</v>
      </c>
      <c r="F122" s="808" t="s">
        <v>322</v>
      </c>
      <c r="G122" s="811" t="s">
        <v>776</v>
      </c>
      <c r="H122" s="811">
        <v>78</v>
      </c>
      <c r="I122" s="808" t="s">
        <v>838</v>
      </c>
      <c r="J122" s="811" t="s">
        <v>641</v>
      </c>
      <c r="K122" s="811" t="s">
        <v>724</v>
      </c>
      <c r="L122" s="811" t="s">
        <v>731</v>
      </c>
      <c r="M122" s="811" t="s">
        <v>839</v>
      </c>
    </row>
    <row r="123" spans="2:13" ht="15" customHeight="1" x14ac:dyDescent="0.35">
      <c r="B123" s="219">
        <v>66</v>
      </c>
      <c r="C123" s="808"/>
      <c r="D123" s="808"/>
      <c r="E123" s="808"/>
      <c r="F123" s="808"/>
      <c r="G123" s="811"/>
      <c r="H123" s="811"/>
      <c r="I123" s="808"/>
      <c r="J123" s="811"/>
      <c r="K123" s="811"/>
      <c r="L123" s="811"/>
      <c r="M123" s="811"/>
    </row>
    <row r="127" spans="2:13" ht="15" customHeight="1" x14ac:dyDescent="0.35">
      <c r="B127" s="215" t="s">
        <v>840</v>
      </c>
    </row>
    <row r="129" spans="2:7" ht="15" customHeight="1" x14ac:dyDescent="0.35">
      <c r="B129" s="225" t="s">
        <v>841</v>
      </c>
      <c r="C129" s="217" t="s">
        <v>842</v>
      </c>
      <c r="D129" s="217"/>
      <c r="E129" s="217" t="s">
        <v>843</v>
      </c>
      <c r="F129" s="217" t="s">
        <v>712</v>
      </c>
      <c r="G129" s="217" t="s">
        <v>844</v>
      </c>
    </row>
    <row r="130" spans="2:7" ht="15" customHeight="1" x14ac:dyDescent="0.35">
      <c r="B130" s="226" t="s">
        <v>845</v>
      </c>
      <c r="C130" s="226" t="s">
        <v>846</v>
      </c>
      <c r="D130" s="226"/>
      <c r="E130" s="226" t="s">
        <v>847</v>
      </c>
      <c r="F130" s="226" t="s">
        <v>322</v>
      </c>
      <c r="G130" s="226"/>
    </row>
    <row r="131" spans="2:7" ht="15" customHeight="1" x14ac:dyDescent="0.35">
      <c r="B131" s="226" t="s">
        <v>848</v>
      </c>
      <c r="C131" s="226" t="s">
        <v>849</v>
      </c>
      <c r="D131" s="226"/>
      <c r="E131" s="226" t="s">
        <v>850</v>
      </c>
      <c r="F131" s="226" t="s">
        <v>322</v>
      </c>
      <c r="G131" s="226"/>
    </row>
    <row r="132" spans="2:7" ht="15" customHeight="1" x14ac:dyDescent="0.35">
      <c r="B132" s="226" t="s">
        <v>851</v>
      </c>
      <c r="C132" s="226" t="s">
        <v>852</v>
      </c>
      <c r="D132" s="226"/>
      <c r="E132" s="226" t="s">
        <v>853</v>
      </c>
      <c r="F132" s="226" t="s">
        <v>322</v>
      </c>
      <c r="G132" s="226"/>
    </row>
    <row r="133" spans="2:7" ht="15" customHeight="1" x14ac:dyDescent="0.35">
      <c r="B133" s="226" t="s">
        <v>854</v>
      </c>
      <c r="C133" s="226" t="s">
        <v>855</v>
      </c>
      <c r="D133" s="226"/>
      <c r="E133" s="226" t="s">
        <v>853</v>
      </c>
      <c r="F133" s="226" t="s">
        <v>322</v>
      </c>
      <c r="G133" s="226"/>
    </row>
    <row r="134" spans="2:7" ht="15" customHeight="1" x14ac:dyDescent="0.35">
      <c r="B134" s="226" t="s">
        <v>856</v>
      </c>
      <c r="C134" s="226" t="s">
        <v>857</v>
      </c>
      <c r="D134" s="226"/>
      <c r="E134" s="226" t="s">
        <v>858</v>
      </c>
      <c r="F134" s="226" t="s">
        <v>322</v>
      </c>
      <c r="G134" s="226"/>
    </row>
    <row r="135" spans="2:7" ht="15" customHeight="1" x14ac:dyDescent="0.35">
      <c r="B135" s="226" t="s">
        <v>859</v>
      </c>
      <c r="C135" s="226" t="s">
        <v>860</v>
      </c>
      <c r="D135" s="226"/>
      <c r="E135" s="226" t="s">
        <v>861</v>
      </c>
      <c r="F135" s="226" t="s">
        <v>322</v>
      </c>
      <c r="G135" s="226"/>
    </row>
    <row r="136" spans="2:7" ht="15" customHeight="1" x14ac:dyDescent="0.35">
      <c r="B136" s="226"/>
      <c r="C136" s="226" t="s">
        <v>857</v>
      </c>
      <c r="D136" s="226"/>
      <c r="E136" s="226" t="s">
        <v>862</v>
      </c>
      <c r="F136" s="226" t="s">
        <v>322</v>
      </c>
      <c r="G136" s="226"/>
    </row>
    <row r="137" spans="2:7" ht="15" customHeight="1" x14ac:dyDescent="0.35">
      <c r="B137" s="226" t="s">
        <v>863</v>
      </c>
      <c r="C137" s="226" t="s">
        <v>864</v>
      </c>
      <c r="D137" s="226"/>
      <c r="E137" s="226" t="s">
        <v>865</v>
      </c>
      <c r="F137" s="226" t="s">
        <v>322</v>
      </c>
      <c r="G137" s="226"/>
    </row>
    <row r="138" spans="2:7" ht="15" customHeight="1" x14ac:dyDescent="0.35">
      <c r="B138" s="226" t="s">
        <v>866</v>
      </c>
      <c r="C138" s="226" t="s">
        <v>867</v>
      </c>
      <c r="D138" s="226"/>
      <c r="E138" s="226" t="s">
        <v>868</v>
      </c>
      <c r="F138" s="226" t="s">
        <v>322</v>
      </c>
      <c r="G138" s="226"/>
    </row>
    <row r="139" spans="2:7" ht="15" customHeight="1" x14ac:dyDescent="0.35">
      <c r="B139" s="226" t="s">
        <v>869</v>
      </c>
      <c r="C139" s="226" t="s">
        <v>870</v>
      </c>
      <c r="D139" s="226"/>
      <c r="E139" s="226" t="s">
        <v>871</v>
      </c>
      <c r="F139" s="226" t="s">
        <v>322</v>
      </c>
      <c r="G139" s="226"/>
    </row>
    <row r="140" spans="2:7" ht="15" customHeight="1" x14ac:dyDescent="0.35">
      <c r="B140" s="226" t="s">
        <v>872</v>
      </c>
      <c r="C140" s="226" t="s">
        <v>873</v>
      </c>
      <c r="D140" s="226"/>
      <c r="E140" s="226" t="s">
        <v>874</v>
      </c>
      <c r="F140" s="226" t="s">
        <v>322</v>
      </c>
      <c r="G140" s="226"/>
    </row>
    <row r="141" spans="2:7" ht="15" customHeight="1" x14ac:dyDescent="0.35">
      <c r="B141" s="227"/>
      <c r="E141" s="227"/>
      <c r="G141" s="227"/>
    </row>
    <row r="142" spans="2:7" ht="15" customHeight="1" x14ac:dyDescent="0.35">
      <c r="B142" s="225" t="s">
        <v>841</v>
      </c>
      <c r="C142" s="217" t="s">
        <v>842</v>
      </c>
      <c r="D142" s="217"/>
      <c r="E142" s="217" t="s">
        <v>843</v>
      </c>
      <c r="F142" s="217" t="s">
        <v>712</v>
      </c>
      <c r="G142" s="217" t="s">
        <v>844</v>
      </c>
    </row>
    <row r="143" spans="2:7" ht="15" customHeight="1" x14ac:dyDescent="0.35">
      <c r="B143" s="226" t="s">
        <v>875</v>
      </c>
      <c r="C143" s="226" t="s">
        <v>876</v>
      </c>
      <c r="D143" s="226"/>
      <c r="E143" s="226" t="s">
        <v>877</v>
      </c>
      <c r="F143" s="226" t="s">
        <v>878</v>
      </c>
      <c r="G143" s="226"/>
    </row>
    <row r="144" spans="2:7" ht="15" customHeight="1" x14ac:dyDescent="0.35">
      <c r="B144" s="226" t="s">
        <v>875</v>
      </c>
      <c r="C144" s="226" t="s">
        <v>876</v>
      </c>
      <c r="D144" s="226"/>
      <c r="E144" s="226" t="s">
        <v>877</v>
      </c>
      <c r="F144" s="226" t="s">
        <v>322</v>
      </c>
      <c r="G144" s="226"/>
    </row>
    <row r="145" spans="2:14" ht="15" customHeight="1" x14ac:dyDescent="0.35">
      <c r="B145" s="226" t="s">
        <v>879</v>
      </c>
      <c r="C145" s="226" t="s">
        <v>880</v>
      </c>
      <c r="D145" s="226"/>
      <c r="E145" s="226" t="s">
        <v>881</v>
      </c>
      <c r="F145" s="226" t="s">
        <v>878</v>
      </c>
      <c r="G145" s="226"/>
    </row>
    <row r="146" spans="2:14" ht="15" customHeight="1" x14ac:dyDescent="0.35">
      <c r="B146" s="226" t="s">
        <v>882</v>
      </c>
      <c r="C146" s="226" t="s">
        <v>880</v>
      </c>
      <c r="D146" s="226"/>
      <c r="E146" s="226" t="s">
        <v>883</v>
      </c>
      <c r="F146" s="226" t="s">
        <v>322</v>
      </c>
      <c r="G146" s="226"/>
    </row>
    <row r="147" spans="2:14" ht="15" customHeight="1" x14ac:dyDescent="0.35">
      <c r="B147" s="226" t="s">
        <v>884</v>
      </c>
      <c r="C147" s="226" t="s">
        <v>885</v>
      </c>
      <c r="D147" s="226"/>
      <c r="E147" s="226" t="s">
        <v>886</v>
      </c>
      <c r="F147" s="226" t="s">
        <v>322</v>
      </c>
      <c r="G147" s="226"/>
    </row>
    <row r="148" spans="2:14" ht="15" customHeight="1" x14ac:dyDescent="0.35">
      <c r="B148" s="226" t="s">
        <v>887</v>
      </c>
      <c r="C148" s="226" t="s">
        <v>864</v>
      </c>
      <c r="D148" s="226"/>
      <c r="E148" s="226" t="s">
        <v>888</v>
      </c>
      <c r="F148" s="226" t="s">
        <v>322</v>
      </c>
      <c r="G148" s="226"/>
    </row>
    <row r="149" spans="2:14" ht="15" customHeight="1" x14ac:dyDescent="0.35">
      <c r="B149" s="227"/>
      <c r="C149" s="227"/>
      <c r="D149" s="227"/>
      <c r="E149" s="227"/>
      <c r="F149" s="227"/>
      <c r="G149" s="227"/>
    </row>
    <row r="150" spans="2:14" ht="15" customHeight="1" x14ac:dyDescent="0.35">
      <c r="B150" s="227"/>
      <c r="C150" s="227"/>
      <c r="D150" s="227"/>
      <c r="E150" s="227"/>
      <c r="F150" s="227"/>
      <c r="G150" s="227"/>
    </row>
    <row r="152" spans="2:14" ht="15" customHeight="1" x14ac:dyDescent="0.35">
      <c r="B152" s="215" t="s">
        <v>889</v>
      </c>
    </row>
    <row r="153" spans="2:14" ht="15" customHeight="1" x14ac:dyDescent="0.35">
      <c r="B153" s="215"/>
    </row>
    <row r="154" spans="2:14" ht="15" customHeight="1" x14ac:dyDescent="0.35">
      <c r="B154" s="216" t="s">
        <v>4</v>
      </c>
      <c r="C154" s="216" t="s">
        <v>890</v>
      </c>
      <c r="D154" s="216" t="s">
        <v>891</v>
      </c>
      <c r="E154" s="216" t="s">
        <v>892</v>
      </c>
      <c r="F154" s="216" t="s">
        <v>626</v>
      </c>
      <c r="G154" s="216" t="s">
        <v>627</v>
      </c>
      <c r="H154" s="216" t="s">
        <v>893</v>
      </c>
      <c r="I154" s="216" t="s">
        <v>630</v>
      </c>
      <c r="J154" s="216" t="s">
        <v>894</v>
      </c>
      <c r="K154" s="216" t="s">
        <v>712</v>
      </c>
      <c r="L154" s="216" t="s">
        <v>895</v>
      </c>
      <c r="M154" s="216" t="s">
        <v>896</v>
      </c>
      <c r="N154" s="216" t="s">
        <v>897</v>
      </c>
    </row>
    <row r="155" spans="2:14" ht="15" customHeight="1" x14ac:dyDescent="0.35">
      <c r="B155" s="228">
        <v>1</v>
      </c>
      <c r="C155" s="178" t="s">
        <v>311</v>
      </c>
      <c r="D155" s="178" t="s">
        <v>898</v>
      </c>
      <c r="E155" s="194" t="s">
        <v>641</v>
      </c>
      <c r="F155" s="178" t="s">
        <v>899</v>
      </c>
      <c r="G155" s="229">
        <v>43257</v>
      </c>
      <c r="H155" s="229">
        <v>43658</v>
      </c>
      <c r="I155" s="229">
        <v>44753</v>
      </c>
      <c r="J155" s="219">
        <v>391</v>
      </c>
      <c r="K155" s="194" t="s">
        <v>316</v>
      </c>
      <c r="L155" s="178" t="s">
        <v>900</v>
      </c>
      <c r="M155" s="226" t="s">
        <v>901</v>
      </c>
      <c r="N155" s="194" t="s">
        <v>648</v>
      </c>
    </row>
    <row r="156" spans="2:14" ht="15" customHeight="1" x14ac:dyDescent="0.35">
      <c r="B156" s="228">
        <v>2</v>
      </c>
      <c r="C156" s="178" t="s">
        <v>311</v>
      </c>
      <c r="D156" s="178" t="s">
        <v>902</v>
      </c>
      <c r="E156" s="194" t="s">
        <v>641</v>
      </c>
      <c r="F156" s="178" t="s">
        <v>899</v>
      </c>
      <c r="G156" s="229">
        <v>43257</v>
      </c>
      <c r="H156" s="229">
        <v>43658</v>
      </c>
      <c r="I156" s="229">
        <v>44753</v>
      </c>
      <c r="J156" s="219">
        <v>617</v>
      </c>
      <c r="K156" s="194" t="s">
        <v>316</v>
      </c>
      <c r="L156" s="178" t="s">
        <v>903</v>
      </c>
      <c r="M156" s="226" t="s">
        <v>904</v>
      </c>
      <c r="N156" s="194" t="s">
        <v>648</v>
      </c>
    </row>
    <row r="157" spans="2:14" ht="15" customHeight="1" x14ac:dyDescent="0.35">
      <c r="B157" s="228">
        <v>3</v>
      </c>
      <c r="C157" s="178" t="s">
        <v>311</v>
      </c>
      <c r="D157" s="178" t="s">
        <v>905</v>
      </c>
      <c r="E157" s="194" t="s">
        <v>641</v>
      </c>
      <c r="F157" s="178" t="s">
        <v>906</v>
      </c>
      <c r="G157" s="229">
        <v>43438</v>
      </c>
      <c r="H157" s="229">
        <v>43658</v>
      </c>
      <c r="I157" s="229">
        <v>44753</v>
      </c>
      <c r="J157" s="219">
        <v>1185</v>
      </c>
      <c r="K157" s="194" t="s">
        <v>316</v>
      </c>
      <c r="L157" s="178" t="s">
        <v>907</v>
      </c>
      <c r="M157" s="226" t="s">
        <v>908</v>
      </c>
      <c r="N157" s="194" t="s">
        <v>684</v>
      </c>
    </row>
    <row r="158" spans="2:14" ht="15" customHeight="1" x14ac:dyDescent="0.35">
      <c r="B158" s="228">
        <v>4</v>
      </c>
      <c r="C158" s="178" t="s">
        <v>311</v>
      </c>
      <c r="D158" s="178" t="s">
        <v>905</v>
      </c>
      <c r="E158" s="194" t="s">
        <v>641</v>
      </c>
      <c r="F158" s="178" t="s">
        <v>906</v>
      </c>
      <c r="G158" s="229">
        <v>43438</v>
      </c>
      <c r="H158" s="229">
        <v>43658</v>
      </c>
      <c r="I158" s="229">
        <v>44753</v>
      </c>
      <c r="J158" s="219">
        <v>1671</v>
      </c>
      <c r="K158" s="214" t="s">
        <v>316</v>
      </c>
      <c r="L158" s="178" t="s">
        <v>909</v>
      </c>
      <c r="M158" s="226" t="s">
        <v>910</v>
      </c>
      <c r="N158" s="214" t="s">
        <v>684</v>
      </c>
    </row>
    <row r="159" spans="2:14" ht="15" customHeight="1" x14ac:dyDescent="0.35">
      <c r="B159" s="228">
        <v>5</v>
      </c>
      <c r="C159" s="178" t="s">
        <v>311</v>
      </c>
      <c r="D159" s="178" t="s">
        <v>905</v>
      </c>
      <c r="E159" s="194" t="s">
        <v>641</v>
      </c>
      <c r="F159" s="178" t="s">
        <v>906</v>
      </c>
      <c r="G159" s="229">
        <v>43438</v>
      </c>
      <c r="H159" s="229">
        <v>43658</v>
      </c>
      <c r="I159" s="229">
        <v>44753</v>
      </c>
      <c r="J159" s="219">
        <v>1505</v>
      </c>
      <c r="K159" s="214" t="s">
        <v>316</v>
      </c>
      <c r="L159" s="178" t="s">
        <v>911</v>
      </c>
      <c r="M159" s="226" t="s">
        <v>912</v>
      </c>
      <c r="N159" s="214" t="s">
        <v>684</v>
      </c>
    </row>
    <row r="160" spans="2:14" ht="15" customHeight="1" x14ac:dyDescent="0.35">
      <c r="B160" s="228">
        <v>6</v>
      </c>
      <c r="C160" s="178" t="s">
        <v>311</v>
      </c>
      <c r="D160" s="178" t="s">
        <v>913</v>
      </c>
      <c r="E160" s="194" t="s">
        <v>641</v>
      </c>
      <c r="F160" s="178" t="s">
        <v>914</v>
      </c>
      <c r="G160" s="229">
        <v>43479</v>
      </c>
      <c r="H160" s="229">
        <v>43658</v>
      </c>
      <c r="I160" s="229">
        <v>44753</v>
      </c>
      <c r="J160" s="219">
        <v>54</v>
      </c>
      <c r="K160" s="214" t="s">
        <v>915</v>
      </c>
      <c r="L160" s="178" t="s">
        <v>916</v>
      </c>
      <c r="M160" s="226" t="s">
        <v>917</v>
      </c>
      <c r="N160" s="214" t="s">
        <v>663</v>
      </c>
    </row>
    <row r="161" spans="2:14" ht="15" customHeight="1" x14ac:dyDescent="0.35">
      <c r="B161" s="228">
        <v>7</v>
      </c>
      <c r="C161" s="178" t="s">
        <v>311</v>
      </c>
      <c r="D161" s="178" t="s">
        <v>918</v>
      </c>
      <c r="E161" s="194" t="s">
        <v>641</v>
      </c>
      <c r="F161" s="178" t="s">
        <v>919</v>
      </c>
      <c r="G161" s="229">
        <v>43482</v>
      </c>
      <c r="H161" s="229">
        <v>43658</v>
      </c>
      <c r="I161" s="229">
        <v>44753</v>
      </c>
      <c r="J161" s="219">
        <v>362.2</v>
      </c>
      <c r="K161" s="214" t="s">
        <v>915</v>
      </c>
      <c r="L161" s="178" t="s">
        <v>920</v>
      </c>
      <c r="M161" s="226" t="s">
        <v>921</v>
      </c>
      <c r="N161" s="214" t="s">
        <v>663</v>
      </c>
    </row>
    <row r="162" spans="2:14" ht="15" customHeight="1" x14ac:dyDescent="0.35">
      <c r="B162" s="228">
        <v>8</v>
      </c>
      <c r="C162" s="178" t="s">
        <v>311</v>
      </c>
      <c r="D162" s="178" t="s">
        <v>922</v>
      </c>
      <c r="E162" s="194" t="s">
        <v>641</v>
      </c>
      <c r="F162" s="178" t="s">
        <v>919</v>
      </c>
      <c r="G162" s="229">
        <v>43482</v>
      </c>
      <c r="H162" s="229">
        <v>43658</v>
      </c>
      <c r="I162" s="229">
        <v>44753</v>
      </c>
      <c r="J162" s="219">
        <v>438</v>
      </c>
      <c r="K162" s="214" t="s">
        <v>915</v>
      </c>
      <c r="L162" s="178" t="s">
        <v>923</v>
      </c>
      <c r="M162" s="226" t="s">
        <v>924</v>
      </c>
      <c r="N162" s="214" t="s">
        <v>663</v>
      </c>
    </row>
    <row r="163" spans="2:14" ht="15" customHeight="1" x14ac:dyDescent="0.35">
      <c r="B163" s="228">
        <v>9</v>
      </c>
      <c r="C163" s="178" t="s">
        <v>311</v>
      </c>
      <c r="D163" s="178" t="s">
        <v>925</v>
      </c>
      <c r="E163" s="194" t="s">
        <v>641</v>
      </c>
      <c r="F163" s="178" t="s">
        <v>926</v>
      </c>
      <c r="G163" s="229">
        <v>43444</v>
      </c>
      <c r="H163" s="229">
        <v>43658</v>
      </c>
      <c r="I163" s="229">
        <v>44753</v>
      </c>
      <c r="J163" s="219">
        <v>222</v>
      </c>
      <c r="K163" s="214" t="s">
        <v>927</v>
      </c>
      <c r="L163" s="178" t="s">
        <v>928</v>
      </c>
      <c r="M163" s="226" t="s">
        <v>929</v>
      </c>
      <c r="N163" s="214" t="s">
        <v>684</v>
      </c>
    </row>
    <row r="164" spans="2:14" ht="15" customHeight="1" x14ac:dyDescent="0.35">
      <c r="B164" s="228">
        <v>10</v>
      </c>
      <c r="C164" s="178" t="s">
        <v>311</v>
      </c>
      <c r="D164" s="178" t="s">
        <v>930</v>
      </c>
      <c r="E164" s="194" t="s">
        <v>641</v>
      </c>
      <c r="F164" s="178" t="s">
        <v>931</v>
      </c>
      <c r="G164" s="229">
        <v>43157</v>
      </c>
      <c r="H164" s="229">
        <v>43658</v>
      </c>
      <c r="I164" s="229">
        <v>44753</v>
      </c>
      <c r="J164" s="219">
        <v>239</v>
      </c>
      <c r="K164" s="214" t="s">
        <v>927</v>
      </c>
      <c r="L164" s="178" t="s">
        <v>932</v>
      </c>
      <c r="M164" s="226" t="s">
        <v>933</v>
      </c>
      <c r="N164" s="214" t="s">
        <v>684</v>
      </c>
    </row>
    <row r="165" spans="2:14" ht="15" customHeight="1" x14ac:dyDescent="0.35">
      <c r="B165" s="228">
        <v>11</v>
      </c>
      <c r="C165" s="178" t="s">
        <v>311</v>
      </c>
      <c r="D165" s="178" t="s">
        <v>934</v>
      </c>
      <c r="E165" s="194" t="s">
        <v>641</v>
      </c>
      <c r="F165" s="178" t="s">
        <v>935</v>
      </c>
      <c r="G165" s="229">
        <v>43613</v>
      </c>
      <c r="H165" s="229">
        <v>44410</v>
      </c>
      <c r="I165" s="229">
        <v>45505</v>
      </c>
      <c r="J165" s="194" t="s">
        <v>936</v>
      </c>
      <c r="K165" s="194" t="s">
        <v>937</v>
      </c>
      <c r="L165" s="178" t="s">
        <v>938</v>
      </c>
      <c r="M165" s="178" t="s">
        <v>939</v>
      </c>
      <c r="N165" s="178" t="s">
        <v>638</v>
      </c>
    </row>
    <row r="166" spans="2:14" ht="15" customHeight="1" x14ac:dyDescent="0.35">
      <c r="B166" s="228">
        <v>12</v>
      </c>
      <c r="C166" s="178" t="s">
        <v>311</v>
      </c>
      <c r="D166" s="178" t="s">
        <v>934</v>
      </c>
      <c r="E166" s="194" t="s">
        <v>641</v>
      </c>
      <c r="F166" s="178" t="s">
        <v>935</v>
      </c>
      <c r="G166" s="229">
        <v>43613</v>
      </c>
      <c r="H166" s="229">
        <v>44410</v>
      </c>
      <c r="I166" s="229">
        <v>45505</v>
      </c>
      <c r="J166" s="194" t="s">
        <v>940</v>
      </c>
      <c r="K166" s="194" t="s">
        <v>937</v>
      </c>
      <c r="L166" s="178" t="s">
        <v>941</v>
      </c>
      <c r="M166" s="178" t="s">
        <v>942</v>
      </c>
      <c r="N166" s="178" t="s">
        <v>638</v>
      </c>
    </row>
    <row r="167" spans="2:14" ht="15" customHeight="1" x14ac:dyDescent="0.35">
      <c r="B167" s="228">
        <v>13</v>
      </c>
      <c r="C167" s="178" t="s">
        <v>943</v>
      </c>
      <c r="D167" s="178" t="s">
        <v>944</v>
      </c>
      <c r="E167" s="194" t="s">
        <v>641</v>
      </c>
      <c r="F167" s="178" t="s">
        <v>945</v>
      </c>
      <c r="G167" s="229">
        <v>43623</v>
      </c>
      <c r="H167" s="229">
        <v>44410</v>
      </c>
      <c r="I167" s="229">
        <v>45139</v>
      </c>
      <c r="J167" s="194" t="s">
        <v>946</v>
      </c>
      <c r="K167" s="194" t="s">
        <v>314</v>
      </c>
      <c r="L167" s="178" t="s">
        <v>947</v>
      </c>
      <c r="M167" s="178" t="s">
        <v>948</v>
      </c>
      <c r="N167" s="178" t="s">
        <v>663</v>
      </c>
    </row>
    <row r="168" spans="2:14" ht="15" customHeight="1" x14ac:dyDescent="0.35">
      <c r="B168" s="228">
        <v>14</v>
      </c>
      <c r="C168" s="178" t="s">
        <v>949</v>
      </c>
      <c r="D168" s="178" t="s">
        <v>950</v>
      </c>
      <c r="E168" s="194" t="s">
        <v>641</v>
      </c>
      <c r="F168" s="178" t="s">
        <v>951</v>
      </c>
      <c r="G168" s="229">
        <v>44008</v>
      </c>
      <c r="H168" s="229">
        <v>44537</v>
      </c>
      <c r="I168" s="229">
        <v>45632</v>
      </c>
      <c r="J168" s="194" t="s">
        <v>952</v>
      </c>
      <c r="K168" s="194" t="s">
        <v>953</v>
      </c>
      <c r="L168" s="178" t="s">
        <v>954</v>
      </c>
      <c r="M168" s="178" t="s">
        <v>955</v>
      </c>
      <c r="N168" s="178" t="s">
        <v>956</v>
      </c>
    </row>
    <row r="169" spans="2:14" ht="15" customHeight="1" x14ac:dyDescent="0.35">
      <c r="B169" s="228">
        <v>15</v>
      </c>
      <c r="C169" s="178" t="s">
        <v>311</v>
      </c>
      <c r="D169" s="178" t="s">
        <v>957</v>
      </c>
      <c r="E169" s="194" t="s">
        <v>641</v>
      </c>
      <c r="F169" s="178" t="s">
        <v>958</v>
      </c>
      <c r="G169" s="229">
        <v>43851</v>
      </c>
      <c r="H169" s="229">
        <v>44537</v>
      </c>
      <c r="I169" s="229">
        <v>45632</v>
      </c>
      <c r="J169" s="194" t="s">
        <v>959</v>
      </c>
      <c r="K169" s="194" t="s">
        <v>960</v>
      </c>
      <c r="L169" s="178" t="s">
        <v>961</v>
      </c>
      <c r="M169" s="178" t="s">
        <v>962</v>
      </c>
      <c r="N169" s="178" t="s">
        <v>963</v>
      </c>
    </row>
    <row r="173" spans="2:14" ht="15" customHeight="1" x14ac:dyDescent="0.35">
      <c r="B173" s="215" t="s">
        <v>964</v>
      </c>
    </row>
    <row r="174" spans="2:14" ht="15" customHeight="1" x14ac:dyDescent="0.35">
      <c r="B174" s="215"/>
    </row>
    <row r="175" spans="2:14" ht="15" customHeight="1" x14ac:dyDescent="0.35">
      <c r="B175" s="217" t="s">
        <v>4</v>
      </c>
      <c r="C175" s="217" t="s">
        <v>5</v>
      </c>
      <c r="D175" s="217" t="s">
        <v>965</v>
      </c>
      <c r="E175" s="217" t="s">
        <v>299</v>
      </c>
    </row>
    <row r="176" spans="2:14" ht="15" customHeight="1" x14ac:dyDescent="0.35">
      <c r="B176" s="219">
        <v>1</v>
      </c>
      <c r="C176" s="219" t="s">
        <v>966</v>
      </c>
      <c r="D176" s="219" t="s">
        <v>967</v>
      </c>
      <c r="E176" s="219" t="s">
        <v>968</v>
      </c>
    </row>
    <row r="177" spans="2:5" ht="15" customHeight="1" x14ac:dyDescent="0.35">
      <c r="B177" s="219">
        <v>2</v>
      </c>
      <c r="C177" s="219" t="s">
        <v>969</v>
      </c>
      <c r="D177" s="219" t="s">
        <v>970</v>
      </c>
      <c r="E177" s="219" t="s">
        <v>322</v>
      </c>
    </row>
    <row r="178" spans="2:5" ht="15" customHeight="1" x14ac:dyDescent="0.35">
      <c r="B178" s="219">
        <v>3</v>
      </c>
      <c r="C178" s="219" t="s">
        <v>971</v>
      </c>
      <c r="D178" s="219" t="s">
        <v>972</v>
      </c>
      <c r="E178" s="219" t="s">
        <v>322</v>
      </c>
    </row>
    <row r="179" spans="2:5" ht="15" customHeight="1" x14ac:dyDescent="0.35">
      <c r="B179" s="219">
        <v>4</v>
      </c>
      <c r="C179" s="219" t="s">
        <v>973</v>
      </c>
      <c r="D179" s="219" t="s">
        <v>974</v>
      </c>
      <c r="E179" s="219" t="s">
        <v>322</v>
      </c>
    </row>
    <row r="180" spans="2:5" ht="15" customHeight="1" x14ac:dyDescent="0.35">
      <c r="B180" s="219">
        <v>5</v>
      </c>
      <c r="C180" s="219" t="s">
        <v>975</v>
      </c>
      <c r="D180" s="219" t="s">
        <v>976</v>
      </c>
      <c r="E180" s="219" t="s">
        <v>322</v>
      </c>
    </row>
  </sheetData>
  <mergeCells count="455">
    <mergeCell ref="J122:J123"/>
    <mergeCell ref="K122:K123"/>
    <mergeCell ref="L122:L123"/>
    <mergeCell ref="M122:M123"/>
    <mergeCell ref="I120:I121"/>
    <mergeCell ref="J120:J121"/>
    <mergeCell ref="M120:M121"/>
    <mergeCell ref="C122:C123"/>
    <mergeCell ref="D122:D123"/>
    <mergeCell ref="E122:E123"/>
    <mergeCell ref="F122:F123"/>
    <mergeCell ref="G122:G123"/>
    <mergeCell ref="H122:H123"/>
    <mergeCell ref="I122:I123"/>
    <mergeCell ref="D117:D118"/>
    <mergeCell ref="E117:E118"/>
    <mergeCell ref="F117:F118"/>
    <mergeCell ref="H117:H118"/>
    <mergeCell ref="C120:C121"/>
    <mergeCell ref="D120:D121"/>
    <mergeCell ref="E120:E121"/>
    <mergeCell ref="F120:F121"/>
    <mergeCell ref="G120:G121"/>
    <mergeCell ref="H120:H121"/>
    <mergeCell ref="C115:C118"/>
    <mergeCell ref="D115:D116"/>
    <mergeCell ref="E115:E116"/>
    <mergeCell ref="F115:F116"/>
    <mergeCell ref="G115:G118"/>
    <mergeCell ref="H115:H116"/>
    <mergeCell ref="I115:I118"/>
    <mergeCell ref="J115:J118"/>
    <mergeCell ref="K115:K118"/>
    <mergeCell ref="L115:L118"/>
    <mergeCell ref="M115:M118"/>
    <mergeCell ref="I113:I114"/>
    <mergeCell ref="J113:J114"/>
    <mergeCell ref="K113:K114"/>
    <mergeCell ref="L113:L114"/>
    <mergeCell ref="M113:M114"/>
    <mergeCell ref="J111:J112"/>
    <mergeCell ref="K111:K112"/>
    <mergeCell ref="L111:L112"/>
    <mergeCell ref="M111:M112"/>
    <mergeCell ref="C113:C114"/>
    <mergeCell ref="D113:D114"/>
    <mergeCell ref="E113:E114"/>
    <mergeCell ref="F113:F114"/>
    <mergeCell ref="G113:G114"/>
    <mergeCell ref="H113:H114"/>
    <mergeCell ref="C111:C112"/>
    <mergeCell ref="D111:D112"/>
    <mergeCell ref="E111:E112"/>
    <mergeCell ref="F111:F112"/>
    <mergeCell ref="H111:H112"/>
    <mergeCell ref="I111:I112"/>
    <mergeCell ref="I106:I110"/>
    <mergeCell ref="J106:J110"/>
    <mergeCell ref="K106:K110"/>
    <mergeCell ref="L106:L110"/>
    <mergeCell ref="M106:M110"/>
    <mergeCell ref="D109:D110"/>
    <mergeCell ref="E109:E110"/>
    <mergeCell ref="F109:F110"/>
    <mergeCell ref="H109:H110"/>
    <mergeCell ref="I102:I105"/>
    <mergeCell ref="J102:J105"/>
    <mergeCell ref="K102:K105"/>
    <mergeCell ref="L102:L105"/>
    <mergeCell ref="M102:M105"/>
    <mergeCell ref="I98:I101"/>
    <mergeCell ref="J98:J101"/>
    <mergeCell ref="K98:K101"/>
    <mergeCell ref="L98:L101"/>
    <mergeCell ref="M98:M101"/>
    <mergeCell ref="C98:C101"/>
    <mergeCell ref="D98:D99"/>
    <mergeCell ref="E98:E99"/>
    <mergeCell ref="F98:F99"/>
    <mergeCell ref="G98:G112"/>
    <mergeCell ref="H98:H99"/>
    <mergeCell ref="C102:C105"/>
    <mergeCell ref="D102:D103"/>
    <mergeCell ref="E102:E103"/>
    <mergeCell ref="F102:F103"/>
    <mergeCell ref="H102:H103"/>
    <mergeCell ref="D104:D105"/>
    <mergeCell ref="E104:E105"/>
    <mergeCell ref="F104:F105"/>
    <mergeCell ref="H104:H105"/>
    <mergeCell ref="C106:C110"/>
    <mergeCell ref="D106:D107"/>
    <mergeCell ref="E106:E107"/>
    <mergeCell ref="F106:F107"/>
    <mergeCell ref="H106:H107"/>
    <mergeCell ref="L96:L97"/>
    <mergeCell ref="M96:M97"/>
    <mergeCell ref="I93:I94"/>
    <mergeCell ref="J93:J94"/>
    <mergeCell ref="K93:K94"/>
    <mergeCell ref="L93:L94"/>
    <mergeCell ref="M93:M94"/>
    <mergeCell ref="D100:D101"/>
    <mergeCell ref="E100:E101"/>
    <mergeCell ref="F100:F101"/>
    <mergeCell ref="H100:H101"/>
    <mergeCell ref="I89:I92"/>
    <mergeCell ref="J89:J92"/>
    <mergeCell ref="K89:K92"/>
    <mergeCell ref="C95:C97"/>
    <mergeCell ref="I95:I97"/>
    <mergeCell ref="J95:J97"/>
    <mergeCell ref="D96:D97"/>
    <mergeCell ref="E96:E97"/>
    <mergeCell ref="C93:C94"/>
    <mergeCell ref="D93:D94"/>
    <mergeCell ref="E93:E94"/>
    <mergeCell ref="F93:F94"/>
    <mergeCell ref="G93:G94"/>
    <mergeCell ref="H93:H94"/>
    <mergeCell ref="F96:F97"/>
    <mergeCell ref="G96:G97"/>
    <mergeCell ref="H96:H97"/>
    <mergeCell ref="K96:K97"/>
    <mergeCell ref="C91:C92"/>
    <mergeCell ref="D91:D92"/>
    <mergeCell ref="E91:E92"/>
    <mergeCell ref="F91:F92"/>
    <mergeCell ref="G91:G92"/>
    <mergeCell ref="H91:H92"/>
    <mergeCell ref="C87:C88"/>
    <mergeCell ref="E87:E88"/>
    <mergeCell ref="F87:F88"/>
    <mergeCell ref="G87:G88"/>
    <mergeCell ref="H87:H88"/>
    <mergeCell ref="C89:C90"/>
    <mergeCell ref="D89:D90"/>
    <mergeCell ref="E89:E90"/>
    <mergeCell ref="F89:F90"/>
    <mergeCell ref="G89:G90"/>
    <mergeCell ref="H89:H90"/>
    <mergeCell ref="L87:L88"/>
    <mergeCell ref="M87:M88"/>
    <mergeCell ref="K81:K82"/>
    <mergeCell ref="L81:L82"/>
    <mergeCell ref="M81:M82"/>
    <mergeCell ref="K83:K84"/>
    <mergeCell ref="L83:L84"/>
    <mergeCell ref="M83:M84"/>
    <mergeCell ref="L89:L92"/>
    <mergeCell ref="M89:M92"/>
    <mergeCell ref="I87:I88"/>
    <mergeCell ref="J87:J88"/>
    <mergeCell ref="K87:K88"/>
    <mergeCell ref="D85:D86"/>
    <mergeCell ref="E85:E86"/>
    <mergeCell ref="F85:F86"/>
    <mergeCell ref="G85:G86"/>
    <mergeCell ref="H85:H86"/>
    <mergeCell ref="J85:J86"/>
    <mergeCell ref="C81:C86"/>
    <mergeCell ref="K85:K86"/>
    <mergeCell ref="I79:I80"/>
    <mergeCell ref="J79:J80"/>
    <mergeCell ref="K79:K80"/>
    <mergeCell ref="L79:L80"/>
    <mergeCell ref="M79:M80"/>
    <mergeCell ref="D83:D84"/>
    <mergeCell ref="E83:E84"/>
    <mergeCell ref="F83:F84"/>
    <mergeCell ref="G83:G84"/>
    <mergeCell ref="H83:H84"/>
    <mergeCell ref="J83:J84"/>
    <mergeCell ref="H81:H82"/>
    <mergeCell ref="I81:I86"/>
    <mergeCell ref="J81:J82"/>
    <mergeCell ref="D81:D82"/>
    <mergeCell ref="E81:E82"/>
    <mergeCell ref="F81:F82"/>
    <mergeCell ref="G81:G82"/>
    <mergeCell ref="L85:L86"/>
    <mergeCell ref="M85:M86"/>
    <mergeCell ref="H79:H80"/>
    <mergeCell ref="C77:C78"/>
    <mergeCell ref="D77:D78"/>
    <mergeCell ref="E77:E78"/>
    <mergeCell ref="F77:F78"/>
    <mergeCell ref="G77:G78"/>
    <mergeCell ref="C79:C80"/>
    <mergeCell ref="D79:D80"/>
    <mergeCell ref="E79:E80"/>
    <mergeCell ref="F79:F80"/>
    <mergeCell ref="G79:G80"/>
    <mergeCell ref="L73:L74"/>
    <mergeCell ref="M73:M74"/>
    <mergeCell ref="D75:D76"/>
    <mergeCell ref="E75:E76"/>
    <mergeCell ref="F75:F76"/>
    <mergeCell ref="G75:G76"/>
    <mergeCell ref="H75:H76"/>
    <mergeCell ref="K77:K78"/>
    <mergeCell ref="L77:L78"/>
    <mergeCell ref="M77:M78"/>
    <mergeCell ref="I75:I76"/>
    <mergeCell ref="J75:J76"/>
    <mergeCell ref="K75:K76"/>
    <mergeCell ref="L75:L76"/>
    <mergeCell ref="M75:M76"/>
    <mergeCell ref="H77:H78"/>
    <mergeCell ref="I77:I78"/>
    <mergeCell ref="J77:J78"/>
    <mergeCell ref="L68:L69"/>
    <mergeCell ref="M68:M69"/>
    <mergeCell ref="D70:D72"/>
    <mergeCell ref="E70:E72"/>
    <mergeCell ref="F70:F72"/>
    <mergeCell ref="G70:G72"/>
    <mergeCell ref="H70:H72"/>
    <mergeCell ref="I70:I72"/>
    <mergeCell ref="J70:J72"/>
    <mergeCell ref="K70:K72"/>
    <mergeCell ref="L70:L72"/>
    <mergeCell ref="M70:M72"/>
    <mergeCell ref="C68:C76"/>
    <mergeCell ref="D68:D69"/>
    <mergeCell ref="E68:E69"/>
    <mergeCell ref="F68:F69"/>
    <mergeCell ref="G68:G69"/>
    <mergeCell ref="H68:H69"/>
    <mergeCell ref="I68:I69"/>
    <mergeCell ref="J68:J69"/>
    <mergeCell ref="K68:K69"/>
    <mergeCell ref="D73:D74"/>
    <mergeCell ref="E73:E74"/>
    <mergeCell ref="F73:F74"/>
    <mergeCell ref="G73:G74"/>
    <mergeCell ref="H73:H74"/>
    <mergeCell ref="I73:I74"/>
    <mergeCell ref="J73:J74"/>
    <mergeCell ref="K73:K74"/>
    <mergeCell ref="L64:L65"/>
    <mergeCell ref="M64:M65"/>
    <mergeCell ref="C66:C67"/>
    <mergeCell ref="D66:D67"/>
    <mergeCell ref="E66:E67"/>
    <mergeCell ref="F66:F67"/>
    <mergeCell ref="G66:G67"/>
    <mergeCell ref="H66:H67"/>
    <mergeCell ref="I66:I67"/>
    <mergeCell ref="J66:J67"/>
    <mergeCell ref="K66:K67"/>
    <mergeCell ref="L66:L67"/>
    <mergeCell ref="M66:M67"/>
    <mergeCell ref="C64:C65"/>
    <mergeCell ref="D64:D65"/>
    <mergeCell ref="E64:E65"/>
    <mergeCell ref="F64:F65"/>
    <mergeCell ref="G64:G65"/>
    <mergeCell ref="H64:H65"/>
    <mergeCell ref="I64:I65"/>
    <mergeCell ref="J64:J65"/>
    <mergeCell ref="K64:K65"/>
    <mergeCell ref="M60:M61"/>
    <mergeCell ref="C62:C63"/>
    <mergeCell ref="D62:D63"/>
    <mergeCell ref="E62:E63"/>
    <mergeCell ref="F62:F63"/>
    <mergeCell ref="G62:G63"/>
    <mergeCell ref="H62:H63"/>
    <mergeCell ref="I62:I63"/>
    <mergeCell ref="J62:J63"/>
    <mergeCell ref="K62:K63"/>
    <mergeCell ref="L62:L63"/>
    <mergeCell ref="M62:M63"/>
    <mergeCell ref="C58:C59"/>
    <mergeCell ref="D58:D59"/>
    <mergeCell ref="E58:E59"/>
    <mergeCell ref="F58:F59"/>
    <mergeCell ref="G58:G59"/>
    <mergeCell ref="H58:H59"/>
    <mergeCell ref="I58:I59"/>
    <mergeCell ref="J58:J59"/>
    <mergeCell ref="C60:C61"/>
    <mergeCell ref="D60:D61"/>
    <mergeCell ref="E60:E61"/>
    <mergeCell ref="F60:F61"/>
    <mergeCell ref="G60:G61"/>
    <mergeCell ref="H60:H61"/>
    <mergeCell ref="I60:I61"/>
    <mergeCell ref="J60:J61"/>
    <mergeCell ref="K48:K49"/>
    <mergeCell ref="B50:B51"/>
    <mergeCell ref="C50:C51"/>
    <mergeCell ref="D50:D51"/>
    <mergeCell ref="E50:E51"/>
    <mergeCell ref="F50:F51"/>
    <mergeCell ref="G50:G51"/>
    <mergeCell ref="H50:H51"/>
    <mergeCell ref="I50:I51"/>
    <mergeCell ref="J50:J51"/>
    <mergeCell ref="K50:K51"/>
    <mergeCell ref="B48:B49"/>
    <mergeCell ref="C48:C49"/>
    <mergeCell ref="D48:D49"/>
    <mergeCell ref="E48:E49"/>
    <mergeCell ref="F48:F49"/>
    <mergeCell ref="G48:G49"/>
    <mergeCell ref="H48:H49"/>
    <mergeCell ref="I48:I49"/>
    <mergeCell ref="J48:J49"/>
    <mergeCell ref="K43:K45"/>
    <mergeCell ref="B46:B47"/>
    <mergeCell ref="C46:C47"/>
    <mergeCell ref="D46:D47"/>
    <mergeCell ref="E46:E47"/>
    <mergeCell ref="F46:F47"/>
    <mergeCell ref="G46:G47"/>
    <mergeCell ref="H46:H47"/>
    <mergeCell ref="I46:I47"/>
    <mergeCell ref="J46:J47"/>
    <mergeCell ref="K46:K47"/>
    <mergeCell ref="B43:B45"/>
    <mergeCell ref="C43:C45"/>
    <mergeCell ref="D43:D45"/>
    <mergeCell ref="E43:E45"/>
    <mergeCell ref="F43:F45"/>
    <mergeCell ref="G43:G45"/>
    <mergeCell ref="H43:H45"/>
    <mergeCell ref="I43:I45"/>
    <mergeCell ref="J43:J45"/>
    <mergeCell ref="I39:I40"/>
    <mergeCell ref="J39:J40"/>
    <mergeCell ref="K39:K40"/>
    <mergeCell ref="B41:B42"/>
    <mergeCell ref="C41:C42"/>
    <mergeCell ref="D41:D42"/>
    <mergeCell ref="E41:E42"/>
    <mergeCell ref="F41:F42"/>
    <mergeCell ref="G41:G42"/>
    <mergeCell ref="H41:H42"/>
    <mergeCell ref="B39:B40"/>
    <mergeCell ref="C39:C40"/>
    <mergeCell ref="E39:E40"/>
    <mergeCell ref="F39:F40"/>
    <mergeCell ref="G39:G40"/>
    <mergeCell ref="H39:H40"/>
    <mergeCell ref="I41:I42"/>
    <mergeCell ref="J41:J42"/>
    <mergeCell ref="K41:K42"/>
    <mergeCell ref="K32:K35"/>
    <mergeCell ref="B36:B38"/>
    <mergeCell ref="C36:C38"/>
    <mergeCell ref="E36:E38"/>
    <mergeCell ref="F36:F38"/>
    <mergeCell ref="G36:G38"/>
    <mergeCell ref="H36:H38"/>
    <mergeCell ref="I36:I38"/>
    <mergeCell ref="J36:J38"/>
    <mergeCell ref="K36:K38"/>
    <mergeCell ref="B32:B35"/>
    <mergeCell ref="C32:C35"/>
    <mergeCell ref="D32:D35"/>
    <mergeCell ref="E32:E35"/>
    <mergeCell ref="F32:F35"/>
    <mergeCell ref="G32:G35"/>
    <mergeCell ref="H32:H35"/>
    <mergeCell ref="I32:I35"/>
    <mergeCell ref="J32:J35"/>
    <mergeCell ref="K25:K29"/>
    <mergeCell ref="B30:B31"/>
    <mergeCell ref="C30:C31"/>
    <mergeCell ref="D30:D31"/>
    <mergeCell ref="E30:E31"/>
    <mergeCell ref="F30:F31"/>
    <mergeCell ref="G30:G31"/>
    <mergeCell ref="H30:H31"/>
    <mergeCell ref="I30:I31"/>
    <mergeCell ref="J30:J31"/>
    <mergeCell ref="K30:K31"/>
    <mergeCell ref="B25:B29"/>
    <mergeCell ref="C25:C29"/>
    <mergeCell ref="D25:D29"/>
    <mergeCell ref="E25:E29"/>
    <mergeCell ref="F25:F29"/>
    <mergeCell ref="G25:G29"/>
    <mergeCell ref="H25:H29"/>
    <mergeCell ref="I25:I29"/>
    <mergeCell ref="J25:J29"/>
    <mergeCell ref="B22:B24"/>
    <mergeCell ref="C22:C24"/>
    <mergeCell ref="E22:E24"/>
    <mergeCell ref="F22:F24"/>
    <mergeCell ref="G22:G24"/>
    <mergeCell ref="H22:H24"/>
    <mergeCell ref="I22:I24"/>
    <mergeCell ref="J22:J24"/>
    <mergeCell ref="K22:K24"/>
    <mergeCell ref="K18:K19"/>
    <mergeCell ref="C20:C21"/>
    <mergeCell ref="D20:D21"/>
    <mergeCell ref="E20:E21"/>
    <mergeCell ref="F20:F21"/>
    <mergeCell ref="G20:G21"/>
    <mergeCell ref="H20:H21"/>
    <mergeCell ref="I20:I21"/>
    <mergeCell ref="J20:J21"/>
    <mergeCell ref="K20:K21"/>
    <mergeCell ref="B18:B19"/>
    <mergeCell ref="C18:C19"/>
    <mergeCell ref="D18:D19"/>
    <mergeCell ref="E18:E19"/>
    <mergeCell ref="F18:F19"/>
    <mergeCell ref="G18:G19"/>
    <mergeCell ref="H18:H19"/>
    <mergeCell ref="I18:I19"/>
    <mergeCell ref="J18:J19"/>
    <mergeCell ref="K13:K14"/>
    <mergeCell ref="B16:B17"/>
    <mergeCell ref="C16:C17"/>
    <mergeCell ref="D16:D17"/>
    <mergeCell ref="E16:E17"/>
    <mergeCell ref="F16:F17"/>
    <mergeCell ref="G16:G17"/>
    <mergeCell ref="H16:H17"/>
    <mergeCell ref="I16:I17"/>
    <mergeCell ref="J16:J17"/>
    <mergeCell ref="K16:K17"/>
    <mergeCell ref="B13:B14"/>
    <mergeCell ref="C13:C14"/>
    <mergeCell ref="D13:D14"/>
    <mergeCell ref="E13:E14"/>
    <mergeCell ref="F13:F14"/>
    <mergeCell ref="G13:G14"/>
    <mergeCell ref="H13:H14"/>
    <mergeCell ref="I13:I14"/>
    <mergeCell ref="J13:J14"/>
    <mergeCell ref="H9:H10"/>
    <mergeCell ref="J9:J10"/>
    <mergeCell ref="K9:K10"/>
    <mergeCell ref="B11:B12"/>
    <mergeCell ref="C11:C12"/>
    <mergeCell ref="D11:D12"/>
    <mergeCell ref="E11:E12"/>
    <mergeCell ref="F11:F12"/>
    <mergeCell ref="G11:G12"/>
    <mergeCell ref="H11:H12"/>
    <mergeCell ref="B9:B10"/>
    <mergeCell ref="C9:C10"/>
    <mergeCell ref="D9:D10"/>
    <mergeCell ref="E9:E10"/>
    <mergeCell ref="F9:F10"/>
    <mergeCell ref="G9:G10"/>
    <mergeCell ref="I11:I12"/>
    <mergeCell ref="J11:J12"/>
    <mergeCell ref="K11:K12"/>
  </mergeCells>
  <pageMargins left="0.70000000000000007" right="0.70000000000000007" top="0.75" bottom="0.75" header="0.30000000000000004" footer="0.3000000000000000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J186"/>
  <sheetViews>
    <sheetView showGridLines="0" zoomScale="80" zoomScaleNormal="80" workbookViewId="0">
      <selection activeCell="B3" sqref="B3"/>
    </sheetView>
  </sheetViews>
  <sheetFormatPr baseColWidth="10" defaultColWidth="11.109375" defaultRowHeight="12" x14ac:dyDescent="0.35"/>
  <cols>
    <col min="1" max="2" width="11.109375" style="77" customWidth="1"/>
    <col min="3" max="3" width="34.5546875" style="77" bestFit="1" customWidth="1"/>
    <col min="4" max="4" width="36.33203125" style="77" customWidth="1"/>
    <col min="5" max="5" width="10.6640625" style="77" bestFit="1" customWidth="1"/>
    <col min="6" max="6" width="11.109375" style="77" customWidth="1"/>
    <col min="7" max="16384" width="11.109375" style="77"/>
  </cols>
  <sheetData>
    <row r="3" spans="2:10" ht="16.2" x14ac:dyDescent="0.35">
      <c r="B3" s="379" t="s">
        <v>2723</v>
      </c>
    </row>
    <row r="6" spans="2:10" ht="24" x14ac:dyDescent="0.35">
      <c r="B6" s="216" t="s">
        <v>977</v>
      </c>
      <c r="C6" s="216" t="s">
        <v>978</v>
      </c>
      <c r="D6" s="216" t="s">
        <v>979</v>
      </c>
      <c r="E6" s="216" t="s">
        <v>980</v>
      </c>
      <c r="F6" s="216" t="s">
        <v>981</v>
      </c>
      <c r="G6" s="216" t="s">
        <v>982</v>
      </c>
      <c r="H6" s="216" t="s">
        <v>983</v>
      </c>
      <c r="I6" s="216" t="s">
        <v>984</v>
      </c>
      <c r="J6" s="216" t="s">
        <v>442</v>
      </c>
    </row>
    <row r="7" spans="2:10" x14ac:dyDescent="0.35">
      <c r="B7" s="817" t="s">
        <v>985</v>
      </c>
      <c r="C7" s="817"/>
      <c r="D7" s="817"/>
      <c r="E7" s="817"/>
      <c r="F7" s="817"/>
      <c r="G7" s="817"/>
      <c r="H7" s="817"/>
      <c r="I7" s="817"/>
      <c r="J7" s="817"/>
    </row>
    <row r="8" spans="2:10" x14ac:dyDescent="0.35">
      <c r="B8" s="818" t="s">
        <v>986</v>
      </c>
      <c r="C8" s="818"/>
      <c r="D8" s="818"/>
      <c r="E8" s="818"/>
      <c r="F8" s="818"/>
      <c r="G8" s="818"/>
      <c r="H8" s="818"/>
      <c r="I8" s="818"/>
      <c r="J8" s="818"/>
    </row>
    <row r="9" spans="2:10" x14ac:dyDescent="0.35">
      <c r="B9" s="819" t="s">
        <v>987</v>
      </c>
      <c r="C9" s="819"/>
      <c r="D9" s="819"/>
      <c r="E9" s="819"/>
      <c r="F9" s="819"/>
      <c r="G9" s="819"/>
      <c r="H9" s="819"/>
      <c r="I9" s="819"/>
      <c r="J9" s="819"/>
    </row>
    <row r="10" spans="2:10" x14ac:dyDescent="0.35">
      <c r="B10" s="230"/>
      <c r="C10" s="220" t="s">
        <v>988</v>
      </c>
      <c r="D10" s="220" t="s">
        <v>989</v>
      </c>
      <c r="E10" s="220"/>
      <c r="F10" s="231"/>
      <c r="G10" s="231"/>
      <c r="H10" s="220"/>
      <c r="I10" s="194"/>
      <c r="J10" s="194"/>
    </row>
    <row r="11" spans="2:10" x14ac:dyDescent="0.35">
      <c r="B11" s="230"/>
      <c r="C11" s="220" t="s">
        <v>990</v>
      </c>
      <c r="D11" s="220" t="s">
        <v>991</v>
      </c>
      <c r="E11" s="220" t="s">
        <v>992</v>
      </c>
      <c r="F11" s="232">
        <v>243376</v>
      </c>
      <c r="G11" s="220" t="s">
        <v>993</v>
      </c>
      <c r="H11" s="220" t="s">
        <v>994</v>
      </c>
      <c r="I11" s="194"/>
      <c r="J11" s="220"/>
    </row>
    <row r="12" spans="2:10" ht="24" x14ac:dyDescent="0.35">
      <c r="B12" s="230" t="s">
        <v>995</v>
      </c>
      <c r="C12" s="220" t="s">
        <v>996</v>
      </c>
      <c r="D12" s="233"/>
      <c r="E12" s="233"/>
      <c r="F12" s="233"/>
      <c r="G12" s="233"/>
      <c r="H12" s="233"/>
      <c r="I12" s="194" t="s">
        <v>997</v>
      </c>
      <c r="J12" s="194" t="s">
        <v>998</v>
      </c>
    </row>
    <row r="13" spans="2:10" x14ac:dyDescent="0.35">
      <c r="B13" s="233"/>
      <c r="C13" s="220" t="s">
        <v>999</v>
      </c>
      <c r="D13" s="220" t="s">
        <v>1000</v>
      </c>
      <c r="E13" s="220"/>
      <c r="F13" s="231"/>
      <c r="G13" s="231"/>
      <c r="H13" s="220"/>
      <c r="I13" s="233"/>
      <c r="J13" s="233"/>
    </row>
    <row r="14" spans="2:10" x14ac:dyDescent="0.35">
      <c r="B14" s="233"/>
      <c r="C14" s="220" t="s">
        <v>1001</v>
      </c>
      <c r="D14" s="220" t="s">
        <v>1002</v>
      </c>
      <c r="E14" s="220" t="s">
        <v>1003</v>
      </c>
      <c r="F14" s="232">
        <v>300000</v>
      </c>
      <c r="G14" s="220" t="s">
        <v>1004</v>
      </c>
      <c r="H14" s="234">
        <v>49570</v>
      </c>
      <c r="I14" s="233"/>
      <c r="J14" s="233"/>
    </row>
    <row r="15" spans="2:10" x14ac:dyDescent="0.35">
      <c r="B15" s="233"/>
      <c r="C15" s="220" t="s">
        <v>1005</v>
      </c>
      <c r="D15" s="220" t="s">
        <v>1006</v>
      </c>
      <c r="E15" s="233"/>
      <c r="F15" s="233"/>
      <c r="G15" s="220"/>
      <c r="H15" s="220"/>
      <c r="I15" s="233"/>
      <c r="J15" s="233"/>
    </row>
    <row r="16" spans="2:10" x14ac:dyDescent="0.35">
      <c r="B16" s="814" t="s">
        <v>1007</v>
      </c>
      <c r="C16" s="220" t="s">
        <v>1008</v>
      </c>
      <c r="D16" s="220" t="s">
        <v>1009</v>
      </c>
      <c r="E16" s="220" t="s">
        <v>1010</v>
      </c>
      <c r="F16" s="220"/>
      <c r="G16" s="231"/>
      <c r="H16" s="220"/>
      <c r="I16" s="194"/>
      <c r="J16" s="808" t="s">
        <v>998</v>
      </c>
    </row>
    <row r="17" spans="2:10" ht="24" x14ac:dyDescent="0.35">
      <c r="B17" s="814"/>
      <c r="C17" s="220" t="s">
        <v>1011</v>
      </c>
      <c r="D17" s="220" t="s">
        <v>1012</v>
      </c>
      <c r="E17" s="220" t="s">
        <v>1013</v>
      </c>
      <c r="F17" s="231" t="s">
        <v>1014</v>
      </c>
      <c r="G17" s="231" t="s">
        <v>1015</v>
      </c>
      <c r="H17" s="235">
        <v>49551</v>
      </c>
      <c r="I17" s="194" t="s">
        <v>1016</v>
      </c>
      <c r="J17" s="808"/>
    </row>
    <row r="18" spans="2:10" x14ac:dyDescent="0.35">
      <c r="B18" s="814"/>
      <c r="C18" s="233"/>
      <c r="D18" s="220" t="s">
        <v>1017</v>
      </c>
      <c r="E18" s="233"/>
      <c r="F18" s="233"/>
      <c r="G18" s="231"/>
      <c r="H18" s="233"/>
      <c r="I18" s="233"/>
      <c r="J18" s="808"/>
    </row>
    <row r="19" spans="2:10" ht="24" x14ac:dyDescent="0.35">
      <c r="B19" s="230" t="s">
        <v>1018</v>
      </c>
      <c r="C19" s="220" t="s">
        <v>1019</v>
      </c>
      <c r="D19" s="220" t="s">
        <v>1020</v>
      </c>
      <c r="E19" s="220"/>
      <c r="F19" s="231"/>
      <c r="G19" s="231"/>
      <c r="H19" s="220" t="s">
        <v>1021</v>
      </c>
      <c r="I19" s="194"/>
      <c r="J19" s="808" t="s">
        <v>998</v>
      </c>
    </row>
    <row r="20" spans="2:10" ht="24" x14ac:dyDescent="0.35">
      <c r="B20" s="230" t="s">
        <v>1022</v>
      </c>
      <c r="C20" s="220" t="s">
        <v>1023</v>
      </c>
      <c r="D20" s="220" t="s">
        <v>1024</v>
      </c>
      <c r="E20" s="220" t="s">
        <v>1025</v>
      </c>
      <c r="F20" s="232">
        <v>199900</v>
      </c>
      <c r="G20" s="231" t="s">
        <v>1026</v>
      </c>
      <c r="H20" s="220" t="s">
        <v>1027</v>
      </c>
      <c r="I20" s="194" t="s">
        <v>1028</v>
      </c>
      <c r="J20" s="808"/>
    </row>
    <row r="21" spans="2:10" x14ac:dyDescent="0.35">
      <c r="B21" s="233"/>
      <c r="C21" s="233"/>
      <c r="D21" s="220" t="s">
        <v>1029</v>
      </c>
      <c r="E21" s="233"/>
      <c r="F21" s="233"/>
      <c r="G21" s="233"/>
      <c r="H21" s="233"/>
      <c r="I21" s="233"/>
      <c r="J21" s="808"/>
    </row>
    <row r="22" spans="2:10" ht="24" x14ac:dyDescent="0.35">
      <c r="B22" s="814" t="s">
        <v>1030</v>
      </c>
      <c r="C22" s="220" t="s">
        <v>1031</v>
      </c>
      <c r="D22" s="220" t="s">
        <v>1032</v>
      </c>
      <c r="E22" s="220" t="s">
        <v>1033</v>
      </c>
      <c r="F22" s="231"/>
      <c r="G22" s="231"/>
      <c r="H22" s="220"/>
      <c r="I22" s="231"/>
      <c r="J22" s="815" t="s">
        <v>998</v>
      </c>
    </row>
    <row r="23" spans="2:10" x14ac:dyDescent="0.35">
      <c r="B23" s="814"/>
      <c r="C23" s="220" t="s">
        <v>1034</v>
      </c>
      <c r="D23" s="220" t="s">
        <v>1024</v>
      </c>
      <c r="E23" s="220" t="s">
        <v>1035</v>
      </c>
      <c r="F23" s="232">
        <v>571000</v>
      </c>
      <c r="G23" s="231" t="s">
        <v>1026</v>
      </c>
      <c r="H23" s="235">
        <v>49352</v>
      </c>
      <c r="I23" s="194" t="s">
        <v>1036</v>
      </c>
      <c r="J23" s="815"/>
    </row>
    <row r="24" spans="2:10" x14ac:dyDescent="0.35">
      <c r="B24" s="814"/>
      <c r="C24" s="220" t="s">
        <v>1037</v>
      </c>
      <c r="D24" s="220" t="s">
        <v>1038</v>
      </c>
      <c r="E24" s="233"/>
      <c r="F24" s="231"/>
      <c r="G24" s="231"/>
      <c r="H24" s="220"/>
      <c r="I24" s="231"/>
      <c r="J24" s="815"/>
    </row>
    <row r="25" spans="2:10" x14ac:dyDescent="0.35">
      <c r="B25" s="814"/>
      <c r="C25" s="220" t="s">
        <v>1039</v>
      </c>
      <c r="D25" s="220" t="s">
        <v>1040</v>
      </c>
      <c r="E25" s="233"/>
      <c r="F25" s="231"/>
      <c r="G25" s="233"/>
      <c r="H25" s="233"/>
      <c r="I25" s="231"/>
      <c r="J25" s="815"/>
    </row>
    <row r="26" spans="2:10" x14ac:dyDescent="0.35">
      <c r="B26" s="814"/>
      <c r="C26" s="233"/>
      <c r="D26" s="220" t="s">
        <v>1041</v>
      </c>
      <c r="E26" s="233"/>
      <c r="F26" s="233"/>
      <c r="G26" s="233"/>
      <c r="H26" s="233"/>
      <c r="I26" s="233"/>
      <c r="J26" s="815"/>
    </row>
    <row r="27" spans="2:10" x14ac:dyDescent="0.35">
      <c r="B27" s="814"/>
      <c r="C27" s="233"/>
      <c r="D27" s="220" t="s">
        <v>1042</v>
      </c>
      <c r="E27" s="233"/>
      <c r="F27" s="233"/>
      <c r="G27" s="233"/>
      <c r="H27" s="233"/>
      <c r="I27" s="233"/>
      <c r="J27" s="815"/>
    </row>
    <row r="28" spans="2:10" x14ac:dyDescent="0.35">
      <c r="B28" s="814"/>
      <c r="C28" s="233"/>
      <c r="D28" s="233"/>
      <c r="E28" s="233"/>
      <c r="F28" s="233"/>
      <c r="G28" s="233"/>
      <c r="H28" s="233"/>
      <c r="I28" s="233"/>
      <c r="J28" s="815"/>
    </row>
    <row r="29" spans="2:10" x14ac:dyDescent="0.35">
      <c r="B29" s="814"/>
      <c r="C29" s="220" t="s">
        <v>1043</v>
      </c>
      <c r="D29" s="220" t="s">
        <v>1044</v>
      </c>
      <c r="E29" s="812" t="s">
        <v>1045</v>
      </c>
      <c r="F29" s="816">
        <v>669589</v>
      </c>
      <c r="G29" s="815" t="s">
        <v>1046</v>
      </c>
      <c r="H29" s="815" t="s">
        <v>1047</v>
      </c>
      <c r="I29" s="233"/>
      <c r="J29" s="812" t="s">
        <v>998</v>
      </c>
    </row>
    <row r="30" spans="2:10" x14ac:dyDescent="0.35">
      <c r="B30" s="814"/>
      <c r="C30" s="220" t="s">
        <v>1048</v>
      </c>
      <c r="D30" s="220" t="s">
        <v>1049</v>
      </c>
      <c r="E30" s="812"/>
      <c r="F30" s="816"/>
      <c r="G30" s="815"/>
      <c r="H30" s="815"/>
      <c r="I30" s="233"/>
      <c r="J30" s="812"/>
    </row>
    <row r="31" spans="2:10" x14ac:dyDescent="0.35">
      <c r="B31" s="814" t="s">
        <v>123</v>
      </c>
      <c r="C31" s="220" t="s">
        <v>1050</v>
      </c>
      <c r="D31" s="220" t="s">
        <v>1051</v>
      </c>
      <c r="E31" s="812" t="s">
        <v>1052</v>
      </c>
      <c r="F31" s="816">
        <v>30600</v>
      </c>
      <c r="G31" s="815" t="s">
        <v>1046</v>
      </c>
      <c r="H31" s="821">
        <v>46641</v>
      </c>
      <c r="I31" s="808" t="s">
        <v>1053</v>
      </c>
      <c r="J31" s="808" t="s">
        <v>1054</v>
      </c>
    </row>
    <row r="32" spans="2:10" x14ac:dyDescent="0.35">
      <c r="B32" s="814"/>
      <c r="C32" s="220" t="s">
        <v>1055</v>
      </c>
      <c r="D32" s="220" t="s">
        <v>1056</v>
      </c>
      <c r="E32" s="812"/>
      <c r="F32" s="816"/>
      <c r="G32" s="815"/>
      <c r="H32" s="821"/>
      <c r="I32" s="808"/>
      <c r="J32" s="808"/>
    </row>
    <row r="33" spans="2:10" x14ac:dyDescent="0.35">
      <c r="B33" s="814"/>
      <c r="C33" s="233"/>
      <c r="D33" s="220" t="s">
        <v>1057</v>
      </c>
      <c r="E33" s="812"/>
      <c r="F33" s="816"/>
      <c r="G33" s="815"/>
      <c r="H33" s="821"/>
      <c r="I33" s="808"/>
      <c r="J33" s="808"/>
    </row>
    <row r="34" spans="2:10" x14ac:dyDescent="0.35">
      <c r="B34" s="814" t="s">
        <v>1058</v>
      </c>
      <c r="C34" s="220" t="s">
        <v>1059</v>
      </c>
      <c r="D34" s="220" t="s">
        <v>1060</v>
      </c>
      <c r="E34" s="220"/>
      <c r="F34" s="231"/>
      <c r="G34" s="231"/>
      <c r="H34" s="231"/>
      <c r="I34" s="194"/>
      <c r="J34" s="808" t="s">
        <v>998</v>
      </c>
    </row>
    <row r="35" spans="2:10" x14ac:dyDescent="0.35">
      <c r="B35" s="814"/>
      <c r="C35" s="220" t="s">
        <v>1061</v>
      </c>
      <c r="D35" s="220" t="s">
        <v>1062</v>
      </c>
      <c r="E35" s="220"/>
      <c r="F35" s="231"/>
      <c r="G35" s="231"/>
      <c r="H35" s="231"/>
      <c r="I35" s="194"/>
      <c r="J35" s="808"/>
    </row>
    <row r="36" spans="2:10" x14ac:dyDescent="0.35">
      <c r="B36" s="814"/>
      <c r="C36" s="220" t="s">
        <v>1063</v>
      </c>
      <c r="D36" s="220" t="s">
        <v>1064</v>
      </c>
      <c r="E36" s="220" t="s">
        <v>1065</v>
      </c>
      <c r="F36" s="231" t="s">
        <v>1066</v>
      </c>
      <c r="G36" s="231" t="s">
        <v>1026</v>
      </c>
      <c r="H36" s="235">
        <v>50571</v>
      </c>
      <c r="I36" s="194" t="s">
        <v>1016</v>
      </c>
      <c r="J36" s="808"/>
    </row>
    <row r="37" spans="2:10" x14ac:dyDescent="0.35">
      <c r="B37" s="814"/>
      <c r="C37" s="220" t="s">
        <v>1067</v>
      </c>
      <c r="D37" s="220" t="s">
        <v>1068</v>
      </c>
      <c r="E37" s="220"/>
      <c r="F37" s="233"/>
      <c r="G37" s="231"/>
      <c r="H37" s="233"/>
      <c r="I37" s="233"/>
      <c r="J37" s="808"/>
    </row>
    <row r="38" spans="2:10" x14ac:dyDescent="0.35">
      <c r="B38" s="814" t="s">
        <v>1069</v>
      </c>
      <c r="C38" s="220" t="s">
        <v>1070</v>
      </c>
      <c r="D38" s="220" t="s">
        <v>1071</v>
      </c>
      <c r="E38" s="220"/>
      <c r="F38" s="231"/>
      <c r="G38" s="231"/>
      <c r="H38" s="231"/>
      <c r="I38" s="194"/>
      <c r="J38" s="808" t="s">
        <v>1054</v>
      </c>
    </row>
    <row r="39" spans="2:10" ht="24" x14ac:dyDescent="0.35">
      <c r="B39" s="814"/>
      <c r="C39" s="220" t="s">
        <v>1072</v>
      </c>
      <c r="D39" s="220" t="s">
        <v>1073</v>
      </c>
      <c r="E39" s="220" t="s">
        <v>1074</v>
      </c>
      <c r="F39" s="231" t="s">
        <v>1075</v>
      </c>
      <c r="G39" s="231" t="s">
        <v>1076</v>
      </c>
      <c r="H39" s="235">
        <v>47041</v>
      </c>
      <c r="I39" s="194" t="s">
        <v>1053</v>
      </c>
      <c r="J39" s="808"/>
    </row>
    <row r="40" spans="2:10" x14ac:dyDescent="0.35">
      <c r="B40" s="814" t="s">
        <v>1077</v>
      </c>
      <c r="C40" s="812" t="s">
        <v>1078</v>
      </c>
      <c r="D40" s="812" t="s">
        <v>1079</v>
      </c>
      <c r="E40" s="220" t="s">
        <v>1080</v>
      </c>
      <c r="F40" s="231" t="s">
        <v>1080</v>
      </c>
      <c r="G40" s="231"/>
      <c r="H40" s="231"/>
      <c r="I40" s="194"/>
      <c r="J40" s="808" t="s">
        <v>1054</v>
      </c>
    </row>
    <row r="41" spans="2:10" x14ac:dyDescent="0.35">
      <c r="B41" s="814"/>
      <c r="C41" s="812"/>
      <c r="D41" s="812"/>
      <c r="E41" s="220" t="s">
        <v>1081</v>
      </c>
      <c r="F41" s="231">
        <v>106472</v>
      </c>
      <c r="G41" s="231" t="s">
        <v>1082</v>
      </c>
      <c r="H41" s="235">
        <v>47028</v>
      </c>
      <c r="I41" s="194" t="s">
        <v>1053</v>
      </c>
      <c r="J41" s="808"/>
    </row>
    <row r="42" spans="2:10" x14ac:dyDescent="0.35">
      <c r="B42" s="820" t="s">
        <v>1083</v>
      </c>
      <c r="C42" s="820"/>
      <c r="D42" s="237"/>
      <c r="E42" s="237"/>
      <c r="F42" s="238">
        <v>3273563</v>
      </c>
      <c r="G42" s="237"/>
      <c r="H42" s="236"/>
      <c r="I42" s="236"/>
      <c r="J42" s="236"/>
    </row>
    <row r="43" spans="2:10" x14ac:dyDescent="0.35">
      <c r="B43" s="818" t="s">
        <v>1084</v>
      </c>
      <c r="C43" s="818"/>
      <c r="D43" s="818"/>
      <c r="E43" s="818"/>
      <c r="F43" s="818"/>
      <c r="G43" s="818"/>
      <c r="H43" s="818"/>
      <c r="I43" s="818"/>
      <c r="J43" s="818"/>
    </row>
    <row r="44" spans="2:10" x14ac:dyDescent="0.35">
      <c r="B44" s="819" t="s">
        <v>1085</v>
      </c>
      <c r="C44" s="819"/>
      <c r="D44" s="819"/>
      <c r="E44" s="819"/>
      <c r="F44" s="819"/>
      <c r="G44" s="819"/>
      <c r="H44" s="819"/>
      <c r="I44" s="819"/>
      <c r="J44" s="819"/>
    </row>
    <row r="45" spans="2:10" x14ac:dyDescent="0.35">
      <c r="B45" s="220"/>
      <c r="C45" s="220" t="s">
        <v>1086</v>
      </c>
      <c r="D45" s="220" t="s">
        <v>1087</v>
      </c>
      <c r="E45" s="220"/>
      <c r="F45" s="231"/>
      <c r="G45" s="231"/>
      <c r="H45" s="231"/>
      <c r="I45" s="220"/>
      <c r="J45" s="231"/>
    </row>
    <row r="46" spans="2:10" ht="24" x14ac:dyDescent="0.35">
      <c r="B46" s="230"/>
      <c r="C46" s="220" t="s">
        <v>1088</v>
      </c>
      <c r="D46" s="220" t="s">
        <v>1089</v>
      </c>
      <c r="E46" s="220" t="s">
        <v>1090</v>
      </c>
      <c r="F46" s="231"/>
      <c r="G46" s="231"/>
      <c r="H46" s="220"/>
      <c r="I46" s="220"/>
      <c r="J46" s="231"/>
    </row>
    <row r="47" spans="2:10" x14ac:dyDescent="0.35">
      <c r="B47" s="230"/>
      <c r="C47" s="220" t="s">
        <v>1091</v>
      </c>
      <c r="D47" s="220" t="s">
        <v>1092</v>
      </c>
      <c r="E47" s="233"/>
      <c r="F47" s="231"/>
      <c r="G47" s="231"/>
      <c r="H47" s="231"/>
      <c r="I47" s="220"/>
      <c r="J47" s="231"/>
    </row>
    <row r="48" spans="2:10" ht="24" x14ac:dyDescent="0.35">
      <c r="B48" s="230"/>
      <c r="C48" s="220" t="s">
        <v>1093</v>
      </c>
      <c r="D48" s="220" t="s">
        <v>1094</v>
      </c>
      <c r="E48" s="233"/>
      <c r="F48" s="232">
        <v>296000</v>
      </c>
      <c r="G48" s="231" t="s">
        <v>1095</v>
      </c>
      <c r="H48" s="235">
        <v>47918</v>
      </c>
      <c r="I48" s="220"/>
      <c r="J48" s="231"/>
    </row>
    <row r="49" spans="2:10" x14ac:dyDescent="0.35">
      <c r="B49" s="230"/>
      <c r="C49" s="233"/>
      <c r="D49" s="220"/>
      <c r="E49" s="233"/>
      <c r="F49" s="233"/>
      <c r="G49" s="233"/>
      <c r="H49" s="233"/>
      <c r="I49" s="220"/>
      <c r="J49" s="231"/>
    </row>
    <row r="50" spans="2:10" x14ac:dyDescent="0.35">
      <c r="B50" s="230"/>
      <c r="C50" s="233"/>
      <c r="D50" s="220" t="s">
        <v>1096</v>
      </c>
      <c r="E50" s="233"/>
      <c r="F50" s="233"/>
      <c r="G50" s="233"/>
      <c r="H50" s="233"/>
      <c r="I50" s="220"/>
      <c r="J50" s="231"/>
    </row>
    <row r="51" spans="2:10" x14ac:dyDescent="0.35">
      <c r="B51" s="230"/>
      <c r="C51" s="233"/>
      <c r="D51" s="220" t="s">
        <v>1097</v>
      </c>
      <c r="E51" s="233"/>
      <c r="F51" s="233"/>
      <c r="G51" s="233"/>
      <c r="H51" s="233"/>
      <c r="I51" s="220"/>
      <c r="J51" s="231" t="s">
        <v>998</v>
      </c>
    </row>
    <row r="52" spans="2:10" x14ac:dyDescent="0.35">
      <c r="B52" s="230" t="s">
        <v>1030</v>
      </c>
      <c r="C52" s="233"/>
      <c r="D52" s="233"/>
      <c r="E52" s="233"/>
      <c r="F52" s="233"/>
      <c r="G52" s="233"/>
      <c r="H52" s="233"/>
      <c r="I52" s="220" t="s">
        <v>1036</v>
      </c>
      <c r="J52" s="233"/>
    </row>
    <row r="53" spans="2:10" x14ac:dyDescent="0.35">
      <c r="B53" s="230"/>
      <c r="C53" s="233"/>
      <c r="D53" s="233"/>
      <c r="E53" s="233"/>
      <c r="F53" s="233"/>
      <c r="G53" s="233"/>
      <c r="H53" s="233"/>
      <c r="I53" s="220"/>
      <c r="J53" s="233"/>
    </row>
    <row r="54" spans="2:10" x14ac:dyDescent="0.35">
      <c r="B54" s="230"/>
      <c r="C54" s="233"/>
      <c r="D54" s="233"/>
      <c r="E54" s="233"/>
      <c r="F54" s="233"/>
      <c r="G54" s="233"/>
      <c r="H54" s="233"/>
      <c r="I54" s="220"/>
      <c r="J54" s="233"/>
    </row>
    <row r="55" spans="2:10" x14ac:dyDescent="0.35">
      <c r="B55" s="230"/>
      <c r="C55" s="233"/>
      <c r="D55" s="233"/>
      <c r="E55" s="233"/>
      <c r="F55" s="233"/>
      <c r="G55" s="233"/>
      <c r="H55" s="233"/>
      <c r="I55" s="220"/>
      <c r="J55" s="233"/>
    </row>
    <row r="56" spans="2:10" ht="24" x14ac:dyDescent="0.35">
      <c r="B56" s="230"/>
      <c r="C56" s="220" t="s">
        <v>1098</v>
      </c>
      <c r="D56" s="220" t="s">
        <v>1099</v>
      </c>
      <c r="E56" s="812" t="s">
        <v>1100</v>
      </c>
      <c r="F56" s="816">
        <v>452200</v>
      </c>
      <c r="G56" s="231"/>
      <c r="H56" s="812" t="s">
        <v>1101</v>
      </c>
      <c r="I56" s="220"/>
      <c r="J56" s="233"/>
    </row>
    <row r="57" spans="2:10" ht="24" x14ac:dyDescent="0.35">
      <c r="B57" s="233"/>
      <c r="C57" s="220" t="s">
        <v>1102</v>
      </c>
      <c r="D57" s="220"/>
      <c r="E57" s="812"/>
      <c r="F57" s="816"/>
      <c r="G57" s="231"/>
      <c r="H57" s="812"/>
      <c r="I57" s="220"/>
      <c r="J57" s="233"/>
    </row>
    <row r="58" spans="2:10" x14ac:dyDescent="0.35">
      <c r="B58" s="233"/>
      <c r="C58" s="233"/>
      <c r="D58" s="220" t="s">
        <v>1103</v>
      </c>
      <c r="E58" s="812"/>
      <c r="F58" s="816"/>
      <c r="G58" s="231"/>
      <c r="H58" s="812"/>
      <c r="I58" s="233"/>
      <c r="J58" s="233"/>
    </row>
    <row r="59" spans="2:10" x14ac:dyDescent="0.35">
      <c r="B59" s="233"/>
      <c r="C59" s="233"/>
      <c r="D59" s="220" t="s">
        <v>1042</v>
      </c>
      <c r="E59" s="220" t="s">
        <v>1104</v>
      </c>
      <c r="F59" s="232">
        <v>377500</v>
      </c>
      <c r="G59" s="231" t="s">
        <v>1095</v>
      </c>
      <c r="H59" s="231" t="s">
        <v>1105</v>
      </c>
      <c r="I59" s="233"/>
      <c r="J59" s="233"/>
    </row>
    <row r="60" spans="2:10" x14ac:dyDescent="0.35">
      <c r="B60" s="814" t="s">
        <v>1106</v>
      </c>
      <c r="C60" s="220" t="s">
        <v>1107</v>
      </c>
      <c r="D60" s="220" t="s">
        <v>1108</v>
      </c>
      <c r="E60" s="220"/>
      <c r="F60" s="231"/>
      <c r="G60" s="231"/>
      <c r="H60" s="231"/>
      <c r="I60" s="231"/>
      <c r="J60" s="815" t="s">
        <v>998</v>
      </c>
    </row>
    <row r="61" spans="2:10" x14ac:dyDescent="0.35">
      <c r="B61" s="814"/>
      <c r="C61" s="220" t="s">
        <v>1109</v>
      </c>
      <c r="D61" s="220" t="s">
        <v>1110</v>
      </c>
      <c r="E61" s="220"/>
      <c r="F61" s="231"/>
      <c r="G61" s="231"/>
      <c r="H61" s="231"/>
      <c r="I61" s="231"/>
      <c r="J61" s="815"/>
    </row>
    <row r="62" spans="2:10" ht="24" x14ac:dyDescent="0.35">
      <c r="B62" s="814"/>
      <c r="C62" s="220" t="s">
        <v>1111</v>
      </c>
      <c r="D62" s="220" t="s">
        <v>1112</v>
      </c>
      <c r="E62" s="220" t="s">
        <v>1113</v>
      </c>
      <c r="F62" s="231" t="s">
        <v>1114</v>
      </c>
      <c r="G62" s="231" t="s">
        <v>1095</v>
      </c>
      <c r="H62" s="235">
        <v>48944</v>
      </c>
      <c r="I62" s="194" t="s">
        <v>1115</v>
      </c>
      <c r="J62" s="815"/>
    </row>
    <row r="63" spans="2:10" x14ac:dyDescent="0.35">
      <c r="B63" s="814"/>
      <c r="C63" s="233"/>
      <c r="D63" s="220" t="s">
        <v>1116</v>
      </c>
      <c r="E63" s="233"/>
      <c r="F63" s="233"/>
      <c r="G63" s="233"/>
      <c r="H63" s="233"/>
      <c r="I63" s="233"/>
      <c r="J63" s="815"/>
    </row>
    <row r="64" spans="2:10" x14ac:dyDescent="0.35">
      <c r="B64" s="230"/>
      <c r="C64" s="812" t="s">
        <v>1117</v>
      </c>
      <c r="D64" s="812" t="s">
        <v>1118</v>
      </c>
      <c r="E64" s="220"/>
      <c r="F64" s="231"/>
      <c r="G64" s="231"/>
      <c r="H64" s="822">
        <v>44093</v>
      </c>
      <c r="I64" s="808" t="s">
        <v>1028</v>
      </c>
      <c r="J64" s="808" t="s">
        <v>1119</v>
      </c>
    </row>
    <row r="65" spans="2:10" x14ac:dyDescent="0.35">
      <c r="B65" s="230" t="s">
        <v>1120</v>
      </c>
      <c r="C65" s="812"/>
      <c r="D65" s="812"/>
      <c r="E65" s="220" t="s">
        <v>1121</v>
      </c>
      <c r="F65" s="231" t="s">
        <v>1122</v>
      </c>
      <c r="G65" s="231" t="s">
        <v>1046</v>
      </c>
      <c r="H65" s="822"/>
      <c r="I65" s="808"/>
      <c r="J65" s="808"/>
    </row>
    <row r="66" spans="2:10" x14ac:dyDescent="0.35">
      <c r="B66" s="230"/>
      <c r="C66" s="812" t="s">
        <v>1123</v>
      </c>
      <c r="D66" s="220" t="s">
        <v>1124</v>
      </c>
      <c r="E66" s="220"/>
      <c r="F66" s="231"/>
      <c r="G66" s="220"/>
      <c r="H66" s="231"/>
      <c r="I66" s="194"/>
      <c r="J66" s="808" t="s">
        <v>998</v>
      </c>
    </row>
    <row r="67" spans="2:10" ht="13.8" x14ac:dyDescent="0.35">
      <c r="B67" s="230"/>
      <c r="C67" s="812"/>
      <c r="D67" s="220" t="s">
        <v>1125</v>
      </c>
      <c r="E67" s="220" t="s">
        <v>1126</v>
      </c>
      <c r="F67" s="232">
        <v>547026</v>
      </c>
      <c r="G67" s="231" t="s">
        <v>1046</v>
      </c>
      <c r="H67" s="231" t="s">
        <v>1127</v>
      </c>
      <c r="I67" s="194"/>
      <c r="J67" s="808"/>
    </row>
    <row r="68" spans="2:10" ht="13.8" x14ac:dyDescent="0.35">
      <c r="B68" s="230" t="s">
        <v>1128</v>
      </c>
      <c r="C68" s="812"/>
      <c r="D68" s="220" t="s">
        <v>1129</v>
      </c>
      <c r="E68" s="233"/>
      <c r="F68" s="233"/>
      <c r="G68" s="233"/>
      <c r="H68" s="233"/>
      <c r="I68" s="194"/>
      <c r="J68" s="808"/>
    </row>
    <row r="69" spans="2:10" x14ac:dyDescent="0.35">
      <c r="B69" s="233"/>
      <c r="C69" s="220" t="s">
        <v>1130</v>
      </c>
      <c r="D69" s="220" t="s">
        <v>1131</v>
      </c>
      <c r="E69" s="812" t="s">
        <v>1132</v>
      </c>
      <c r="F69" s="816">
        <v>597097</v>
      </c>
      <c r="G69" s="815" t="s">
        <v>1046</v>
      </c>
      <c r="H69" s="822">
        <v>47944</v>
      </c>
      <c r="I69" s="231" t="s">
        <v>1133</v>
      </c>
      <c r="J69" s="812" t="s">
        <v>1054</v>
      </c>
    </row>
    <row r="70" spans="2:10" x14ac:dyDescent="0.35">
      <c r="B70" s="233"/>
      <c r="C70" s="220" t="s">
        <v>1048</v>
      </c>
      <c r="D70" s="220" t="s">
        <v>1049</v>
      </c>
      <c r="E70" s="812"/>
      <c r="F70" s="816"/>
      <c r="G70" s="815"/>
      <c r="H70" s="822"/>
      <c r="I70" s="233"/>
      <c r="J70" s="812"/>
    </row>
    <row r="71" spans="2:10" x14ac:dyDescent="0.35">
      <c r="B71" s="820" t="s">
        <v>1134</v>
      </c>
      <c r="C71" s="820"/>
      <c r="D71" s="237"/>
      <c r="E71" s="237"/>
      <c r="F71" s="238">
        <v>4050285</v>
      </c>
      <c r="G71" s="237"/>
      <c r="H71" s="239"/>
      <c r="I71" s="239"/>
      <c r="J71" s="239"/>
    </row>
    <row r="72" spans="2:10" x14ac:dyDescent="0.35">
      <c r="B72" s="818" t="s">
        <v>1135</v>
      </c>
      <c r="C72" s="818"/>
      <c r="D72" s="818"/>
      <c r="E72" s="818"/>
      <c r="F72" s="818"/>
      <c r="G72" s="818"/>
      <c r="H72" s="818"/>
      <c r="I72" s="818"/>
      <c r="J72" s="818"/>
    </row>
    <row r="73" spans="2:10" x14ac:dyDescent="0.35">
      <c r="B73" s="819" t="s">
        <v>1136</v>
      </c>
      <c r="C73" s="819"/>
      <c r="D73" s="819"/>
      <c r="E73" s="819"/>
      <c r="F73" s="819"/>
      <c r="G73" s="819"/>
      <c r="H73" s="819"/>
      <c r="I73" s="819"/>
      <c r="J73" s="819"/>
    </row>
    <row r="74" spans="2:10" x14ac:dyDescent="0.35">
      <c r="B74" s="814" t="s">
        <v>1137</v>
      </c>
      <c r="C74" s="220"/>
      <c r="D74" s="220"/>
      <c r="E74" s="220"/>
      <c r="F74" s="231"/>
      <c r="G74" s="220"/>
      <c r="H74" s="231"/>
      <c r="I74" s="231"/>
      <c r="J74" s="815" t="s">
        <v>1138</v>
      </c>
    </row>
    <row r="75" spans="2:10" x14ac:dyDescent="0.35">
      <c r="B75" s="814"/>
      <c r="C75" s="220" t="s">
        <v>1139</v>
      </c>
      <c r="D75" s="220" t="s">
        <v>1140</v>
      </c>
      <c r="E75" s="220"/>
      <c r="F75" s="231"/>
      <c r="G75" s="231"/>
      <c r="H75" s="231"/>
      <c r="I75" s="194"/>
      <c r="J75" s="815"/>
    </row>
    <row r="76" spans="2:10" x14ac:dyDescent="0.35">
      <c r="B76" s="814"/>
      <c r="C76" s="220" t="s">
        <v>1141</v>
      </c>
      <c r="D76" s="220" t="s">
        <v>1142</v>
      </c>
      <c r="E76" s="220" t="s">
        <v>1143</v>
      </c>
      <c r="F76" s="232">
        <v>706452</v>
      </c>
      <c r="G76" s="231" t="s">
        <v>1046</v>
      </c>
      <c r="H76" s="235">
        <v>46230</v>
      </c>
      <c r="I76" s="194" t="s">
        <v>1133</v>
      </c>
      <c r="J76" s="815"/>
    </row>
    <row r="77" spans="2:10" x14ac:dyDescent="0.35">
      <c r="B77" s="814" t="s">
        <v>1144</v>
      </c>
      <c r="C77" s="812" t="s">
        <v>1145</v>
      </c>
      <c r="D77" s="220"/>
      <c r="E77" s="220"/>
      <c r="F77" s="231"/>
      <c r="G77" s="231"/>
      <c r="H77" s="231" t="s">
        <v>1080</v>
      </c>
      <c r="I77" s="815" t="s">
        <v>1146</v>
      </c>
      <c r="J77" s="815" t="s">
        <v>1138</v>
      </c>
    </row>
    <row r="78" spans="2:10" x14ac:dyDescent="0.35">
      <c r="B78" s="814"/>
      <c r="C78" s="812"/>
      <c r="D78" s="220" t="s">
        <v>1147</v>
      </c>
      <c r="E78" s="220" t="s">
        <v>1148</v>
      </c>
      <c r="F78" s="231" t="s">
        <v>1149</v>
      </c>
      <c r="G78" s="231" t="s">
        <v>1046</v>
      </c>
      <c r="H78" s="235">
        <v>49570</v>
      </c>
      <c r="I78" s="815"/>
      <c r="J78" s="815"/>
    </row>
    <row r="79" spans="2:10" x14ac:dyDescent="0.35">
      <c r="B79" s="820" t="s">
        <v>1150</v>
      </c>
      <c r="C79" s="820"/>
      <c r="D79" s="237"/>
      <c r="E79" s="237"/>
      <c r="F79" s="238">
        <v>837552</v>
      </c>
      <c r="G79" s="237"/>
      <c r="H79" s="239"/>
      <c r="I79" s="239"/>
      <c r="J79" s="239"/>
    </row>
    <row r="80" spans="2:10" x14ac:dyDescent="0.35">
      <c r="B80" s="818" t="s">
        <v>1151</v>
      </c>
      <c r="C80" s="818"/>
      <c r="D80" s="818"/>
      <c r="E80" s="818"/>
      <c r="F80" s="818"/>
      <c r="G80" s="818"/>
      <c r="H80" s="818"/>
      <c r="I80" s="818"/>
      <c r="J80" s="818"/>
    </row>
    <row r="81" spans="2:10" x14ac:dyDescent="0.35">
      <c r="B81" s="819" t="s">
        <v>1152</v>
      </c>
      <c r="C81" s="819"/>
      <c r="D81" s="819"/>
      <c r="E81" s="819"/>
      <c r="F81" s="819"/>
      <c r="G81" s="819"/>
      <c r="H81" s="819"/>
      <c r="I81" s="819"/>
      <c r="J81" s="819"/>
    </row>
    <row r="82" spans="2:10" x14ac:dyDescent="0.35">
      <c r="B82" s="814" t="s">
        <v>1153</v>
      </c>
      <c r="C82" s="220" t="s">
        <v>1154</v>
      </c>
      <c r="D82" s="812" t="s">
        <v>1155</v>
      </c>
      <c r="E82" s="812" t="s">
        <v>1156</v>
      </c>
      <c r="F82" s="815" t="s">
        <v>1157</v>
      </c>
      <c r="G82" s="815" t="s">
        <v>1015</v>
      </c>
      <c r="H82" s="822">
        <v>44775</v>
      </c>
      <c r="I82" s="808" t="s">
        <v>1133</v>
      </c>
      <c r="J82" s="808" t="s">
        <v>1138</v>
      </c>
    </row>
    <row r="83" spans="2:10" x14ac:dyDescent="0.35">
      <c r="B83" s="814"/>
      <c r="C83" s="220" t="s">
        <v>1158</v>
      </c>
      <c r="D83" s="812"/>
      <c r="E83" s="812"/>
      <c r="F83" s="815"/>
      <c r="G83" s="815"/>
      <c r="H83" s="822"/>
      <c r="I83" s="808"/>
      <c r="J83" s="808"/>
    </row>
    <row r="84" spans="2:10" ht="24" x14ac:dyDescent="0.35">
      <c r="B84" s="814" t="s">
        <v>1159</v>
      </c>
      <c r="C84" s="220" t="s">
        <v>1160</v>
      </c>
      <c r="D84" s="220" t="s">
        <v>1161</v>
      </c>
      <c r="E84" s="220"/>
      <c r="F84" s="231"/>
      <c r="G84" s="231"/>
      <c r="H84" s="231"/>
      <c r="I84" s="194"/>
      <c r="J84" s="808" t="s">
        <v>1138</v>
      </c>
    </row>
    <row r="85" spans="2:10" ht="24" x14ac:dyDescent="0.35">
      <c r="B85" s="814"/>
      <c r="C85" s="220" t="s">
        <v>1162</v>
      </c>
      <c r="D85" s="220" t="s">
        <v>1163</v>
      </c>
      <c r="E85" s="220" t="s">
        <v>1164</v>
      </c>
      <c r="F85" s="231" t="s">
        <v>1165</v>
      </c>
      <c r="G85" s="231" t="s">
        <v>1046</v>
      </c>
      <c r="H85" s="235">
        <v>45796</v>
      </c>
      <c r="I85" s="194" t="s">
        <v>1053</v>
      </c>
      <c r="J85" s="808"/>
    </row>
    <row r="86" spans="2:10" x14ac:dyDescent="0.35">
      <c r="B86" s="814"/>
      <c r="C86" s="233"/>
      <c r="D86" s="220" t="s">
        <v>1166</v>
      </c>
      <c r="E86" s="233"/>
      <c r="F86" s="233"/>
      <c r="G86" s="233"/>
      <c r="H86" s="233"/>
      <c r="I86" s="233"/>
      <c r="J86" s="808"/>
    </row>
    <row r="87" spans="2:10" x14ac:dyDescent="0.35">
      <c r="B87" s="820" t="s">
        <v>1167</v>
      </c>
      <c r="C87" s="820"/>
      <c r="D87" s="237"/>
      <c r="E87" s="237"/>
      <c r="F87" s="238">
        <v>1181626</v>
      </c>
      <c r="G87" s="237"/>
      <c r="H87" s="240"/>
      <c r="I87" s="240"/>
      <c r="J87" s="240"/>
    </row>
    <row r="88" spans="2:10" x14ac:dyDescent="0.35">
      <c r="B88" s="823" t="s">
        <v>1168</v>
      </c>
      <c r="C88" s="823"/>
      <c r="D88" s="241"/>
      <c r="E88" s="241"/>
      <c r="F88" s="242">
        <v>9343326</v>
      </c>
      <c r="G88" s="241"/>
      <c r="H88" s="243"/>
      <c r="I88" s="243"/>
      <c r="J88" s="243"/>
    </row>
    <row r="89" spans="2:10" x14ac:dyDescent="0.35">
      <c r="B89" s="817" t="s">
        <v>1169</v>
      </c>
      <c r="C89" s="817"/>
      <c r="D89" s="817"/>
      <c r="E89" s="817"/>
      <c r="F89" s="817"/>
      <c r="G89" s="817"/>
      <c r="H89" s="817"/>
      <c r="I89" s="817"/>
      <c r="J89" s="817"/>
    </row>
    <row r="90" spans="2:10" x14ac:dyDescent="0.35">
      <c r="B90" s="818" t="s">
        <v>1170</v>
      </c>
      <c r="C90" s="818"/>
      <c r="D90" s="818"/>
      <c r="E90" s="818"/>
      <c r="F90" s="818"/>
      <c r="G90" s="818"/>
      <c r="H90" s="818"/>
      <c r="I90" s="818"/>
      <c r="J90" s="818"/>
    </row>
    <row r="91" spans="2:10" x14ac:dyDescent="0.35">
      <c r="B91" s="819" t="s">
        <v>1171</v>
      </c>
      <c r="C91" s="819"/>
      <c r="D91" s="819"/>
      <c r="E91" s="819"/>
      <c r="F91" s="819"/>
      <c r="G91" s="819"/>
      <c r="H91" s="819"/>
      <c r="I91" s="819"/>
      <c r="J91" s="819"/>
    </row>
    <row r="92" spans="2:10" x14ac:dyDescent="0.35">
      <c r="B92" s="814" t="s">
        <v>1172</v>
      </c>
      <c r="C92" s="812" t="s">
        <v>1173</v>
      </c>
      <c r="D92" s="812" t="s">
        <v>1174</v>
      </c>
      <c r="E92" s="220"/>
      <c r="F92" s="231"/>
      <c r="G92" s="231"/>
      <c r="H92" s="231"/>
      <c r="I92" s="220"/>
      <c r="J92" s="220"/>
    </row>
    <row r="93" spans="2:10" x14ac:dyDescent="0.35">
      <c r="B93" s="814"/>
      <c r="C93" s="812"/>
      <c r="D93" s="812"/>
      <c r="E93" s="220" t="s">
        <v>1175</v>
      </c>
      <c r="F93" s="231">
        <v>510920</v>
      </c>
      <c r="G93" s="231" t="s">
        <v>1015</v>
      </c>
      <c r="H93" s="235">
        <v>43725</v>
      </c>
      <c r="I93" s="220" t="s">
        <v>1053</v>
      </c>
      <c r="J93" s="220" t="s">
        <v>1138</v>
      </c>
    </row>
    <row r="94" spans="2:10" x14ac:dyDescent="0.35">
      <c r="B94" s="820" t="s">
        <v>1176</v>
      </c>
      <c r="C94" s="820"/>
      <c r="D94" s="237"/>
      <c r="E94" s="237"/>
      <c r="F94" s="238">
        <v>510920</v>
      </c>
      <c r="G94" s="240"/>
      <c r="H94" s="240"/>
      <c r="I94" s="237"/>
      <c r="J94" s="237"/>
    </row>
    <row r="95" spans="2:10" x14ac:dyDescent="0.35">
      <c r="B95" s="818" t="s">
        <v>1177</v>
      </c>
      <c r="C95" s="818"/>
      <c r="D95" s="818"/>
      <c r="E95" s="818"/>
      <c r="F95" s="818"/>
      <c r="G95" s="818"/>
      <c r="H95" s="818"/>
      <c r="I95" s="818"/>
      <c r="J95" s="818"/>
    </row>
    <row r="96" spans="2:10" x14ac:dyDescent="0.35">
      <c r="B96" s="819" t="s">
        <v>1178</v>
      </c>
      <c r="C96" s="819"/>
      <c r="D96" s="819"/>
      <c r="E96" s="819"/>
      <c r="F96" s="819"/>
      <c r="G96" s="819"/>
      <c r="H96" s="819"/>
      <c r="I96" s="819"/>
      <c r="J96" s="819"/>
    </row>
    <row r="97" spans="2:10" x14ac:dyDescent="0.35">
      <c r="B97" s="814" t="s">
        <v>1179</v>
      </c>
      <c r="C97" s="220" t="s">
        <v>1180</v>
      </c>
      <c r="D97" s="220"/>
      <c r="E97" s="220"/>
      <c r="F97" s="231"/>
      <c r="G97" s="231"/>
      <c r="H97" s="231"/>
      <c r="I97" s="220"/>
      <c r="J97" s="812" t="s">
        <v>1138</v>
      </c>
    </row>
    <row r="98" spans="2:10" x14ac:dyDescent="0.35">
      <c r="B98" s="814"/>
      <c r="C98" s="234">
        <v>43563</v>
      </c>
      <c r="D98" s="220" t="s">
        <v>1181</v>
      </c>
      <c r="E98" s="220" t="s">
        <v>1182</v>
      </c>
      <c r="F98" s="231">
        <v>53000</v>
      </c>
      <c r="G98" s="231" t="s">
        <v>1082</v>
      </c>
      <c r="H98" s="235">
        <v>46485</v>
      </c>
      <c r="I98" s="220" t="s">
        <v>1053</v>
      </c>
      <c r="J98" s="812"/>
    </row>
    <row r="99" spans="2:10" x14ac:dyDescent="0.35">
      <c r="B99" s="814" t="s">
        <v>1183</v>
      </c>
      <c r="C99" s="220" t="s">
        <v>1184</v>
      </c>
      <c r="D99" s="220"/>
      <c r="E99" s="812" t="s">
        <v>1185</v>
      </c>
      <c r="F99" s="815">
        <v>48000</v>
      </c>
      <c r="G99" s="815" t="s">
        <v>1015</v>
      </c>
      <c r="H99" s="822">
        <v>43578</v>
      </c>
      <c r="I99" s="812" t="s">
        <v>1053</v>
      </c>
      <c r="J99" s="812" t="s">
        <v>1054</v>
      </c>
    </row>
    <row r="100" spans="2:10" x14ac:dyDescent="0.35">
      <c r="B100" s="814"/>
      <c r="C100" s="234">
        <v>38100</v>
      </c>
      <c r="D100" s="220" t="s">
        <v>1186</v>
      </c>
      <c r="E100" s="812"/>
      <c r="F100" s="815"/>
      <c r="G100" s="815"/>
      <c r="H100" s="822"/>
      <c r="I100" s="812"/>
      <c r="J100" s="812"/>
    </row>
    <row r="101" spans="2:10" x14ac:dyDescent="0.35">
      <c r="B101" s="814" t="s">
        <v>1187</v>
      </c>
      <c r="C101" s="812" t="s">
        <v>1188</v>
      </c>
      <c r="D101" s="220" t="s">
        <v>1189</v>
      </c>
      <c r="E101" s="220"/>
      <c r="F101" s="231"/>
      <c r="G101" s="231"/>
      <c r="H101" s="231"/>
      <c r="I101" s="220"/>
      <c r="J101" s="812" t="s">
        <v>1138</v>
      </c>
    </row>
    <row r="102" spans="2:10" x14ac:dyDescent="0.35">
      <c r="B102" s="814"/>
      <c r="C102" s="812"/>
      <c r="D102" s="220" t="s">
        <v>1190</v>
      </c>
      <c r="E102" s="220" t="s">
        <v>1191</v>
      </c>
      <c r="F102" s="231" t="s">
        <v>1192</v>
      </c>
      <c r="G102" s="231" t="s">
        <v>1046</v>
      </c>
      <c r="H102" s="235">
        <v>46641</v>
      </c>
      <c r="I102" s="220" t="s">
        <v>1053</v>
      </c>
      <c r="J102" s="812"/>
    </row>
    <row r="103" spans="2:10" x14ac:dyDescent="0.35">
      <c r="B103" s="814"/>
      <c r="C103" s="812"/>
      <c r="D103" s="244">
        <v>41153</v>
      </c>
      <c r="E103" s="233"/>
      <c r="F103" s="233"/>
      <c r="G103" s="233"/>
      <c r="H103" s="233"/>
      <c r="I103" s="233"/>
      <c r="J103" s="812"/>
    </row>
    <row r="104" spans="2:10" x14ac:dyDescent="0.35">
      <c r="B104" s="814" t="s">
        <v>1193</v>
      </c>
      <c r="C104" s="812" t="s">
        <v>1194</v>
      </c>
      <c r="D104" s="812" t="s">
        <v>1195</v>
      </c>
      <c r="E104" s="220"/>
      <c r="F104" s="231"/>
      <c r="G104" s="220" t="s">
        <v>1196</v>
      </c>
      <c r="H104" s="231"/>
      <c r="I104" s="220"/>
      <c r="J104" s="812" t="s">
        <v>1138</v>
      </c>
    </row>
    <row r="105" spans="2:10" x14ac:dyDescent="0.35">
      <c r="B105" s="814"/>
      <c r="C105" s="812"/>
      <c r="D105" s="812"/>
      <c r="E105" s="220" t="s">
        <v>1197</v>
      </c>
      <c r="F105" s="231" t="s">
        <v>1198</v>
      </c>
      <c r="G105" s="220" t="s">
        <v>1199</v>
      </c>
      <c r="H105" s="235">
        <v>48799</v>
      </c>
      <c r="I105" s="220" t="s">
        <v>1200</v>
      </c>
      <c r="J105" s="812"/>
    </row>
    <row r="106" spans="2:10" x14ac:dyDescent="0.35">
      <c r="B106" s="820" t="s">
        <v>1201</v>
      </c>
      <c r="C106" s="820"/>
      <c r="D106" s="237"/>
      <c r="E106" s="237"/>
      <c r="F106" s="238">
        <v>393542</v>
      </c>
      <c r="G106" s="237"/>
      <c r="H106" s="240"/>
      <c r="I106" s="240"/>
      <c r="J106" s="240"/>
    </row>
    <row r="107" spans="2:10" x14ac:dyDescent="0.35">
      <c r="B107" s="823" t="s">
        <v>1202</v>
      </c>
      <c r="C107" s="823"/>
      <c r="D107" s="241"/>
      <c r="E107" s="241"/>
      <c r="F107" s="242">
        <v>904462</v>
      </c>
      <c r="G107" s="241"/>
      <c r="H107" s="243"/>
      <c r="I107" s="243"/>
      <c r="J107" s="243"/>
    </row>
    <row r="108" spans="2:10" x14ac:dyDescent="0.35">
      <c r="B108" s="817" t="s">
        <v>1203</v>
      </c>
      <c r="C108" s="817"/>
      <c r="D108" s="817"/>
      <c r="E108" s="817"/>
      <c r="F108" s="817"/>
      <c r="G108" s="817"/>
      <c r="H108" s="817"/>
      <c r="I108" s="817"/>
      <c r="J108" s="817"/>
    </row>
    <row r="109" spans="2:10" x14ac:dyDescent="0.35">
      <c r="B109" s="818" t="s">
        <v>1204</v>
      </c>
      <c r="C109" s="818"/>
      <c r="D109" s="818"/>
      <c r="E109" s="818"/>
      <c r="F109" s="818"/>
      <c r="G109" s="818"/>
      <c r="H109" s="818"/>
      <c r="I109" s="818"/>
      <c r="J109" s="818"/>
    </row>
    <row r="110" spans="2:10" x14ac:dyDescent="0.35">
      <c r="B110" s="819" t="s">
        <v>1205</v>
      </c>
      <c r="C110" s="819"/>
      <c r="D110" s="819"/>
      <c r="E110" s="819"/>
      <c r="F110" s="819"/>
      <c r="G110" s="819"/>
      <c r="H110" s="819"/>
      <c r="I110" s="819"/>
      <c r="J110" s="819"/>
    </row>
    <row r="111" spans="2:10" x14ac:dyDescent="0.35">
      <c r="B111" s="814" t="s">
        <v>1206</v>
      </c>
      <c r="C111" s="220" t="s">
        <v>1207</v>
      </c>
      <c r="D111" s="812" t="s">
        <v>1208</v>
      </c>
      <c r="E111" s="812" t="s">
        <v>1209</v>
      </c>
      <c r="F111" s="231"/>
      <c r="G111" s="231"/>
      <c r="H111" s="231"/>
      <c r="I111" s="220"/>
      <c r="J111" s="770"/>
    </row>
    <row r="112" spans="2:10" x14ac:dyDescent="0.35">
      <c r="B112" s="814"/>
      <c r="C112" s="220" t="s">
        <v>1210</v>
      </c>
      <c r="D112" s="812"/>
      <c r="E112" s="812"/>
      <c r="F112" s="245">
        <v>391524.19</v>
      </c>
      <c r="G112" s="231" t="s">
        <v>1046</v>
      </c>
      <c r="H112" s="235">
        <v>49079</v>
      </c>
      <c r="I112" s="220" t="s">
        <v>1211</v>
      </c>
      <c r="J112" s="770"/>
    </row>
    <row r="113" spans="2:10" x14ac:dyDescent="0.35">
      <c r="B113" s="814" t="s">
        <v>1212</v>
      </c>
      <c r="C113" s="220" t="s">
        <v>1213</v>
      </c>
      <c r="D113" s="220" t="s">
        <v>1214</v>
      </c>
      <c r="E113" s="812" t="s">
        <v>1215</v>
      </c>
      <c r="F113" s="816">
        <v>141900</v>
      </c>
      <c r="G113" s="815" t="s">
        <v>1046</v>
      </c>
      <c r="H113" s="822">
        <v>44474</v>
      </c>
      <c r="I113" s="812" t="s">
        <v>1133</v>
      </c>
      <c r="J113" s="220"/>
    </row>
    <row r="114" spans="2:10" x14ac:dyDescent="0.35">
      <c r="B114" s="814"/>
      <c r="C114" s="220" t="s">
        <v>1216</v>
      </c>
      <c r="D114" s="220" t="s">
        <v>1217</v>
      </c>
      <c r="E114" s="812"/>
      <c r="F114" s="816"/>
      <c r="G114" s="815"/>
      <c r="H114" s="822"/>
      <c r="I114" s="812"/>
      <c r="J114" s="220" t="s">
        <v>1218</v>
      </c>
    </row>
    <row r="115" spans="2:10" x14ac:dyDescent="0.35">
      <c r="B115" s="814"/>
      <c r="C115" s="220"/>
      <c r="D115" s="233"/>
      <c r="E115" s="812" t="s">
        <v>1219</v>
      </c>
      <c r="F115" s="816">
        <v>244632</v>
      </c>
      <c r="G115" s="815"/>
      <c r="H115" s="822"/>
      <c r="I115" s="812"/>
      <c r="J115" s="220" t="s">
        <v>1220</v>
      </c>
    </row>
    <row r="116" spans="2:10" x14ac:dyDescent="0.35">
      <c r="B116" s="814"/>
      <c r="C116" s="233"/>
      <c r="D116" s="233"/>
      <c r="E116" s="812"/>
      <c r="F116" s="816"/>
      <c r="G116" s="815"/>
      <c r="H116" s="822"/>
      <c r="I116" s="812"/>
      <c r="J116" s="233"/>
    </row>
    <row r="117" spans="2:10" x14ac:dyDescent="0.35">
      <c r="B117" s="814"/>
      <c r="C117" s="220" t="s">
        <v>1221</v>
      </c>
      <c r="D117" s="220" t="s">
        <v>1222</v>
      </c>
      <c r="E117" s="812" t="s">
        <v>1223</v>
      </c>
      <c r="F117" s="816">
        <v>322880</v>
      </c>
      <c r="G117" s="815"/>
      <c r="H117" s="822"/>
      <c r="I117" s="812"/>
      <c r="J117" s="233"/>
    </row>
    <row r="118" spans="2:10" x14ac:dyDescent="0.35">
      <c r="B118" s="814"/>
      <c r="C118" s="220" t="s">
        <v>1224</v>
      </c>
      <c r="D118" s="220" t="s">
        <v>1225</v>
      </c>
      <c r="E118" s="812"/>
      <c r="F118" s="816"/>
      <c r="G118" s="815"/>
      <c r="H118" s="822"/>
      <c r="I118" s="812"/>
      <c r="J118" s="233"/>
    </row>
    <row r="119" spans="2:10" x14ac:dyDescent="0.35">
      <c r="B119" s="814"/>
      <c r="C119" s="233"/>
      <c r="D119" s="220" t="s">
        <v>1226</v>
      </c>
      <c r="E119" s="812"/>
      <c r="F119" s="816"/>
      <c r="G119" s="815"/>
      <c r="H119" s="822"/>
      <c r="I119" s="812"/>
      <c r="J119" s="233"/>
    </row>
    <row r="120" spans="2:10" x14ac:dyDescent="0.35">
      <c r="B120" s="814" t="s">
        <v>1227</v>
      </c>
      <c r="C120" s="220" t="s">
        <v>1228</v>
      </c>
      <c r="D120" s="220" t="s">
        <v>1229</v>
      </c>
      <c r="E120" s="220"/>
      <c r="F120" s="231"/>
      <c r="G120" s="770"/>
      <c r="H120" s="770"/>
      <c r="I120" s="220"/>
      <c r="J120" s="812" t="s">
        <v>998</v>
      </c>
    </row>
    <row r="121" spans="2:10" x14ac:dyDescent="0.35">
      <c r="B121" s="814"/>
      <c r="C121" s="220" t="s">
        <v>1230</v>
      </c>
      <c r="D121" s="220" t="s">
        <v>1231</v>
      </c>
      <c r="E121" s="220"/>
      <c r="F121" s="231"/>
      <c r="G121" s="770"/>
      <c r="H121" s="770"/>
      <c r="I121" s="220"/>
      <c r="J121" s="812"/>
    </row>
    <row r="122" spans="2:10" ht="36" x14ac:dyDescent="0.35">
      <c r="B122" s="814"/>
      <c r="C122" s="220" t="s">
        <v>1232</v>
      </c>
      <c r="D122" s="233"/>
      <c r="E122" s="220"/>
      <c r="F122" s="231"/>
      <c r="G122" s="770"/>
      <c r="H122" s="770"/>
      <c r="I122" s="220"/>
      <c r="J122" s="812"/>
    </row>
    <row r="123" spans="2:10" x14ac:dyDescent="0.35">
      <c r="B123" s="814"/>
      <c r="C123" s="233"/>
      <c r="D123" s="233"/>
      <c r="E123" s="220"/>
      <c r="F123" s="231"/>
      <c r="G123" s="770"/>
      <c r="H123" s="770"/>
      <c r="I123" s="220" t="s">
        <v>1233</v>
      </c>
      <c r="J123" s="812"/>
    </row>
    <row r="124" spans="2:10" x14ac:dyDescent="0.35">
      <c r="B124" s="814"/>
      <c r="C124" s="233"/>
      <c r="D124" s="233"/>
      <c r="E124" s="220" t="s">
        <v>1234</v>
      </c>
      <c r="F124" s="245">
        <v>143930.35</v>
      </c>
      <c r="G124" s="770"/>
      <c r="H124" s="770"/>
      <c r="I124" s="233"/>
      <c r="J124" s="812"/>
    </row>
    <row r="125" spans="2:10" x14ac:dyDescent="0.35">
      <c r="B125" s="814" t="s">
        <v>124</v>
      </c>
      <c r="C125" s="812" t="s">
        <v>1235</v>
      </c>
      <c r="D125" s="220" t="s">
        <v>1236</v>
      </c>
      <c r="E125" s="220"/>
      <c r="F125" s="231"/>
      <c r="G125" s="812" t="s">
        <v>1199</v>
      </c>
      <c r="H125" s="231"/>
      <c r="I125" s="812" t="s">
        <v>1237</v>
      </c>
      <c r="J125" s="812" t="s">
        <v>1054</v>
      </c>
    </row>
    <row r="126" spans="2:10" x14ac:dyDescent="0.35">
      <c r="B126" s="814"/>
      <c r="C126" s="812"/>
      <c r="D126" s="220" t="s">
        <v>1238</v>
      </c>
      <c r="E126" s="220" t="s">
        <v>1239</v>
      </c>
      <c r="F126" s="231" t="s">
        <v>1240</v>
      </c>
      <c r="G126" s="812"/>
      <c r="H126" s="235">
        <v>47943</v>
      </c>
      <c r="I126" s="812"/>
      <c r="J126" s="812"/>
    </row>
    <row r="127" spans="2:10" x14ac:dyDescent="0.35">
      <c r="B127" s="814"/>
      <c r="C127" s="812" t="s">
        <v>1241</v>
      </c>
      <c r="D127" s="812" t="s">
        <v>1242</v>
      </c>
      <c r="E127" s="220"/>
      <c r="F127" s="231"/>
      <c r="G127" s="812" t="s">
        <v>1243</v>
      </c>
      <c r="H127" s="822">
        <v>48127</v>
      </c>
      <c r="I127" s="812"/>
      <c r="J127" s="812" t="s">
        <v>1054</v>
      </c>
    </row>
    <row r="128" spans="2:10" x14ac:dyDescent="0.35">
      <c r="B128" s="814"/>
      <c r="C128" s="812"/>
      <c r="D128" s="812"/>
      <c r="E128" s="220" t="s">
        <v>1244</v>
      </c>
      <c r="F128" s="231" t="s">
        <v>1245</v>
      </c>
      <c r="G128" s="812"/>
      <c r="H128" s="822"/>
      <c r="I128" s="812"/>
      <c r="J128" s="812"/>
    </row>
    <row r="129" spans="2:10" ht="24" x14ac:dyDescent="0.35">
      <c r="B129" s="230" t="s">
        <v>1246</v>
      </c>
      <c r="C129" s="220" t="s">
        <v>1247</v>
      </c>
      <c r="D129" s="220" t="s">
        <v>1248</v>
      </c>
      <c r="E129" s="220" t="s">
        <v>1249</v>
      </c>
      <c r="F129" s="231">
        <v>89475</v>
      </c>
      <c r="G129" s="220" t="s">
        <v>1250</v>
      </c>
      <c r="H129" s="235">
        <v>43572</v>
      </c>
      <c r="I129" s="220" t="s">
        <v>1053</v>
      </c>
      <c r="J129" s="220" t="s">
        <v>1251</v>
      </c>
    </row>
    <row r="130" spans="2:10" x14ac:dyDescent="0.35">
      <c r="B130" s="230" t="s">
        <v>1179</v>
      </c>
      <c r="C130" s="220" t="s">
        <v>1252</v>
      </c>
      <c r="D130" s="220" t="s">
        <v>1181</v>
      </c>
      <c r="E130" s="220" t="s">
        <v>1253</v>
      </c>
      <c r="F130" s="232">
        <v>35520</v>
      </c>
      <c r="G130" s="231" t="s">
        <v>1082</v>
      </c>
      <c r="H130" s="235">
        <v>46485</v>
      </c>
      <c r="I130" s="220" t="s">
        <v>1053</v>
      </c>
      <c r="J130" s="220" t="s">
        <v>1138</v>
      </c>
    </row>
    <row r="131" spans="2:10" x14ac:dyDescent="0.35">
      <c r="B131" s="820" t="s">
        <v>1254</v>
      </c>
      <c r="C131" s="820"/>
      <c r="D131" s="237"/>
      <c r="E131" s="237"/>
      <c r="F131" s="239" t="s">
        <v>1255</v>
      </c>
      <c r="G131" s="237"/>
      <c r="H131" s="240"/>
      <c r="I131" s="240"/>
      <c r="J131" s="240"/>
    </row>
    <row r="132" spans="2:10" x14ac:dyDescent="0.35">
      <c r="B132" s="818" t="s">
        <v>1256</v>
      </c>
      <c r="C132" s="818"/>
      <c r="D132" s="818"/>
      <c r="E132" s="818"/>
      <c r="F132" s="818"/>
      <c r="G132" s="818"/>
      <c r="H132" s="818"/>
      <c r="I132" s="818"/>
      <c r="J132" s="818"/>
    </row>
    <row r="133" spans="2:10" x14ac:dyDescent="0.35">
      <c r="B133" s="819" t="s">
        <v>1257</v>
      </c>
      <c r="C133" s="819"/>
      <c r="D133" s="819"/>
      <c r="E133" s="819"/>
      <c r="F133" s="819"/>
      <c r="G133" s="819"/>
      <c r="H133" s="819"/>
      <c r="I133" s="819"/>
      <c r="J133" s="819"/>
    </row>
    <row r="134" spans="2:10" x14ac:dyDescent="0.35">
      <c r="B134" s="814" t="s">
        <v>1227</v>
      </c>
      <c r="C134" s="220" t="s">
        <v>1258</v>
      </c>
      <c r="D134" s="220" t="s">
        <v>1259</v>
      </c>
      <c r="E134" s="812" t="s">
        <v>1260</v>
      </c>
      <c r="F134" s="816">
        <v>124280</v>
      </c>
      <c r="G134" s="770"/>
      <c r="H134" s="770"/>
      <c r="I134" s="220"/>
      <c r="J134" s="812" t="s">
        <v>1138</v>
      </c>
    </row>
    <row r="135" spans="2:10" x14ac:dyDescent="0.35">
      <c r="B135" s="814"/>
      <c r="C135" s="220" t="s">
        <v>1261</v>
      </c>
      <c r="D135" s="220" t="s">
        <v>1262</v>
      </c>
      <c r="E135" s="812"/>
      <c r="F135" s="816"/>
      <c r="G135" s="770"/>
      <c r="H135" s="770"/>
      <c r="I135" s="220" t="s">
        <v>1233</v>
      </c>
      <c r="J135" s="812"/>
    </row>
    <row r="136" spans="2:10" x14ac:dyDescent="0.35">
      <c r="B136" s="814"/>
      <c r="C136" s="220" t="s">
        <v>1263</v>
      </c>
      <c r="D136" s="233"/>
      <c r="E136" s="812"/>
      <c r="F136" s="816"/>
      <c r="G136" s="770"/>
      <c r="H136" s="770"/>
      <c r="I136" s="233"/>
      <c r="J136" s="812"/>
    </row>
    <row r="137" spans="2:10" x14ac:dyDescent="0.35">
      <c r="B137" s="814"/>
      <c r="C137" s="220" t="s">
        <v>1264</v>
      </c>
      <c r="D137" s="233"/>
      <c r="E137" s="220" t="s">
        <v>1265</v>
      </c>
      <c r="F137" s="232">
        <v>139000</v>
      </c>
      <c r="G137" s="770"/>
      <c r="H137" s="770"/>
      <c r="I137" s="233"/>
      <c r="J137" s="220" t="s">
        <v>998</v>
      </c>
    </row>
    <row r="138" spans="2:10" ht="24" x14ac:dyDescent="0.35">
      <c r="B138" s="814"/>
      <c r="C138" s="220" t="s">
        <v>1266</v>
      </c>
      <c r="D138" s="233"/>
      <c r="E138" s="812" t="s">
        <v>1267</v>
      </c>
      <c r="F138" s="231"/>
      <c r="G138" s="770"/>
      <c r="H138" s="770"/>
      <c r="I138" s="233"/>
      <c r="J138" s="812" t="s">
        <v>998</v>
      </c>
    </row>
    <row r="139" spans="2:10" x14ac:dyDescent="0.35">
      <c r="B139" s="814"/>
      <c r="C139" s="233"/>
      <c r="D139" s="233"/>
      <c r="E139" s="812"/>
      <c r="F139" s="232">
        <v>216647</v>
      </c>
      <c r="G139" s="770"/>
      <c r="H139" s="770"/>
      <c r="I139" s="233"/>
      <c r="J139" s="812"/>
    </row>
    <row r="140" spans="2:10" x14ac:dyDescent="0.35">
      <c r="B140" s="814" t="s">
        <v>1268</v>
      </c>
      <c r="C140" s="220" t="s">
        <v>1269</v>
      </c>
      <c r="D140" s="220" t="s">
        <v>1270</v>
      </c>
      <c r="E140" s="812" t="s">
        <v>1271</v>
      </c>
      <c r="F140" s="816">
        <v>91146</v>
      </c>
      <c r="G140" s="812" t="s">
        <v>1046</v>
      </c>
      <c r="H140" s="812" t="s">
        <v>1272</v>
      </c>
      <c r="I140" s="812" t="s">
        <v>1211</v>
      </c>
      <c r="J140" s="812" t="s">
        <v>1054</v>
      </c>
    </row>
    <row r="141" spans="2:10" x14ac:dyDescent="0.35">
      <c r="B141" s="814"/>
      <c r="C141" s="220" t="s">
        <v>1273</v>
      </c>
      <c r="D141" s="220" t="s">
        <v>1274</v>
      </c>
      <c r="E141" s="812"/>
      <c r="F141" s="816"/>
      <c r="G141" s="812"/>
      <c r="H141" s="812"/>
      <c r="I141" s="812"/>
      <c r="J141" s="812"/>
    </row>
    <row r="142" spans="2:10" x14ac:dyDescent="0.35">
      <c r="B142" s="814" t="s">
        <v>107</v>
      </c>
      <c r="C142" s="220" t="s">
        <v>1275</v>
      </c>
      <c r="D142" s="220" t="s">
        <v>1276</v>
      </c>
      <c r="E142" s="812" t="s">
        <v>1277</v>
      </c>
      <c r="F142" s="816">
        <v>123600</v>
      </c>
      <c r="G142" s="812" t="s">
        <v>1046</v>
      </c>
      <c r="H142" s="812" t="s">
        <v>1278</v>
      </c>
      <c r="I142" s="812" t="s">
        <v>1279</v>
      </c>
      <c r="J142" s="812" t="s">
        <v>1054</v>
      </c>
    </row>
    <row r="143" spans="2:10" x14ac:dyDescent="0.35">
      <c r="B143" s="814"/>
      <c r="C143" s="220" t="s">
        <v>1280</v>
      </c>
      <c r="D143" s="220" t="s">
        <v>1281</v>
      </c>
      <c r="E143" s="812"/>
      <c r="F143" s="816"/>
      <c r="G143" s="812"/>
      <c r="H143" s="812"/>
      <c r="I143" s="812"/>
      <c r="J143" s="812"/>
    </row>
    <row r="144" spans="2:10" x14ac:dyDescent="0.35">
      <c r="B144" s="814" t="s">
        <v>109</v>
      </c>
      <c r="C144" s="220" t="s">
        <v>1282</v>
      </c>
      <c r="D144" s="220" t="s">
        <v>1283</v>
      </c>
      <c r="E144" s="812" t="s">
        <v>1284</v>
      </c>
      <c r="F144" s="816">
        <v>275770</v>
      </c>
      <c r="G144" s="812" t="s">
        <v>1082</v>
      </c>
      <c r="H144" s="821">
        <v>46522</v>
      </c>
      <c r="I144" s="812" t="s">
        <v>1211</v>
      </c>
      <c r="J144" s="812" t="s">
        <v>1138</v>
      </c>
    </row>
    <row r="145" spans="2:10" x14ac:dyDescent="0.35">
      <c r="B145" s="814"/>
      <c r="C145" s="220" t="s">
        <v>1285</v>
      </c>
      <c r="D145" s="220" t="s">
        <v>1286</v>
      </c>
      <c r="E145" s="812"/>
      <c r="F145" s="816"/>
      <c r="G145" s="812"/>
      <c r="H145" s="821"/>
      <c r="I145" s="812"/>
      <c r="J145" s="812"/>
    </row>
    <row r="146" spans="2:10" x14ac:dyDescent="0.35">
      <c r="B146" s="814" t="s">
        <v>1287</v>
      </c>
      <c r="C146" s="220" t="s">
        <v>1288</v>
      </c>
      <c r="D146" s="812" t="s">
        <v>1289</v>
      </c>
      <c r="E146" s="812" t="s">
        <v>1290</v>
      </c>
      <c r="F146" s="816">
        <v>70810</v>
      </c>
      <c r="G146" s="812" t="s">
        <v>1046</v>
      </c>
      <c r="H146" s="812" t="s">
        <v>1291</v>
      </c>
      <c r="I146" s="815" t="s">
        <v>1053</v>
      </c>
      <c r="J146" s="812" t="s">
        <v>1054</v>
      </c>
    </row>
    <row r="147" spans="2:10" x14ac:dyDescent="0.35">
      <c r="B147" s="814"/>
      <c r="C147" s="220" t="s">
        <v>1292</v>
      </c>
      <c r="D147" s="812"/>
      <c r="E147" s="812"/>
      <c r="F147" s="816"/>
      <c r="G147" s="812"/>
      <c r="H147" s="812"/>
      <c r="I147" s="815"/>
      <c r="J147" s="812"/>
    </row>
    <row r="148" spans="2:10" x14ac:dyDescent="0.35">
      <c r="B148" s="814" t="s">
        <v>61</v>
      </c>
      <c r="C148" s="220" t="s">
        <v>1293</v>
      </c>
      <c r="D148" s="812" t="s">
        <v>1294</v>
      </c>
      <c r="E148" s="812" t="s">
        <v>1295</v>
      </c>
      <c r="F148" s="815">
        <v>62570</v>
      </c>
      <c r="G148" s="812" t="s">
        <v>1046</v>
      </c>
      <c r="H148" s="812" t="s">
        <v>1296</v>
      </c>
      <c r="I148" s="815" t="s">
        <v>1211</v>
      </c>
      <c r="J148" s="812" t="s">
        <v>998</v>
      </c>
    </row>
    <row r="149" spans="2:10" x14ac:dyDescent="0.35">
      <c r="B149" s="814"/>
      <c r="C149" s="220" t="s">
        <v>1297</v>
      </c>
      <c r="D149" s="812"/>
      <c r="E149" s="812"/>
      <c r="F149" s="815"/>
      <c r="G149" s="812"/>
      <c r="H149" s="812"/>
      <c r="I149" s="815"/>
      <c r="J149" s="812"/>
    </row>
    <row r="150" spans="2:10" x14ac:dyDescent="0.35">
      <c r="B150" s="814"/>
      <c r="C150" s="220" t="s">
        <v>1298</v>
      </c>
      <c r="D150" s="812"/>
      <c r="E150" s="812"/>
      <c r="F150" s="815"/>
      <c r="G150" s="812"/>
      <c r="H150" s="812"/>
      <c r="I150" s="815"/>
      <c r="J150" s="812"/>
    </row>
    <row r="151" spans="2:10" x14ac:dyDescent="0.35">
      <c r="B151" s="814"/>
      <c r="C151" s="220" t="s">
        <v>1299</v>
      </c>
      <c r="D151" s="812"/>
      <c r="E151" s="812"/>
      <c r="F151" s="815"/>
      <c r="G151" s="812"/>
      <c r="H151" s="812"/>
      <c r="I151" s="815"/>
      <c r="J151" s="812"/>
    </row>
    <row r="152" spans="2:10" x14ac:dyDescent="0.35">
      <c r="B152" s="814"/>
      <c r="C152" s="220" t="s">
        <v>1300</v>
      </c>
      <c r="D152" s="812"/>
      <c r="E152" s="220" t="s">
        <v>1301</v>
      </c>
      <c r="F152" s="231">
        <v>511888</v>
      </c>
      <c r="G152" s="812"/>
      <c r="H152" s="812"/>
      <c r="I152" s="815"/>
      <c r="J152" s="812"/>
    </row>
    <row r="153" spans="2:10" x14ac:dyDescent="0.35">
      <c r="B153" s="814" t="s">
        <v>1302</v>
      </c>
      <c r="C153" s="220" t="s">
        <v>1303</v>
      </c>
      <c r="D153" s="812" t="s">
        <v>1304</v>
      </c>
      <c r="E153" s="812" t="s">
        <v>1305</v>
      </c>
      <c r="F153" s="816">
        <v>102000</v>
      </c>
      <c r="G153" s="812" t="s">
        <v>1015</v>
      </c>
      <c r="H153" s="822">
        <v>46461</v>
      </c>
      <c r="I153" s="815" t="s">
        <v>1211</v>
      </c>
      <c r="J153" s="808" t="s">
        <v>998</v>
      </c>
    </row>
    <row r="154" spans="2:10" x14ac:dyDescent="0.35">
      <c r="B154" s="814"/>
      <c r="C154" s="220" t="s">
        <v>1306</v>
      </c>
      <c r="D154" s="812"/>
      <c r="E154" s="812"/>
      <c r="F154" s="816"/>
      <c r="G154" s="812"/>
      <c r="H154" s="822"/>
      <c r="I154" s="815"/>
      <c r="J154" s="808"/>
    </row>
    <row r="155" spans="2:10" x14ac:dyDescent="0.35">
      <c r="B155" s="814" t="s">
        <v>1307</v>
      </c>
      <c r="C155" s="220" t="s">
        <v>1308</v>
      </c>
      <c r="D155" s="812" t="s">
        <v>1309</v>
      </c>
      <c r="E155" s="220" t="s">
        <v>1310</v>
      </c>
      <c r="F155" s="815">
        <v>28875</v>
      </c>
      <c r="G155" s="812" t="s">
        <v>1311</v>
      </c>
      <c r="H155" s="822">
        <v>43213</v>
      </c>
      <c r="I155" s="815" t="s">
        <v>1053</v>
      </c>
      <c r="J155" s="808" t="s">
        <v>1138</v>
      </c>
    </row>
    <row r="156" spans="2:10" x14ac:dyDescent="0.35">
      <c r="B156" s="814"/>
      <c r="C156" s="220" t="s">
        <v>1312</v>
      </c>
      <c r="D156" s="812"/>
      <c r="E156" s="220" t="s">
        <v>1313</v>
      </c>
      <c r="F156" s="815"/>
      <c r="G156" s="812"/>
      <c r="H156" s="822"/>
      <c r="I156" s="815"/>
      <c r="J156" s="808"/>
    </row>
    <row r="157" spans="2:10" x14ac:dyDescent="0.35">
      <c r="B157" s="814" t="s">
        <v>1314</v>
      </c>
      <c r="C157" s="812" t="s">
        <v>1315</v>
      </c>
      <c r="D157" s="220" t="s">
        <v>1316</v>
      </c>
      <c r="E157" s="812" t="s">
        <v>1317</v>
      </c>
      <c r="F157" s="816">
        <v>116684</v>
      </c>
      <c r="G157" s="812" t="s">
        <v>1046</v>
      </c>
      <c r="H157" s="822">
        <v>47944</v>
      </c>
      <c r="I157" s="815" t="s">
        <v>1133</v>
      </c>
      <c r="J157" s="808" t="s">
        <v>1138</v>
      </c>
    </row>
    <row r="158" spans="2:10" x14ac:dyDescent="0.35">
      <c r="B158" s="814"/>
      <c r="C158" s="812"/>
      <c r="D158" s="220" t="s">
        <v>1318</v>
      </c>
      <c r="E158" s="812"/>
      <c r="F158" s="816"/>
      <c r="G158" s="812"/>
      <c r="H158" s="822"/>
      <c r="I158" s="815"/>
      <c r="J158" s="808"/>
    </row>
    <row r="159" spans="2:10" x14ac:dyDescent="0.35">
      <c r="B159" s="814" t="s">
        <v>110</v>
      </c>
      <c r="C159" s="812" t="s">
        <v>1319</v>
      </c>
      <c r="D159" s="220" t="s">
        <v>1320</v>
      </c>
      <c r="E159" s="812" t="s">
        <v>1321</v>
      </c>
      <c r="F159" s="816">
        <v>41000</v>
      </c>
      <c r="G159" s="812" t="s">
        <v>1046</v>
      </c>
      <c r="H159" s="822">
        <v>48442</v>
      </c>
      <c r="I159" s="815" t="s">
        <v>1053</v>
      </c>
      <c r="J159" s="808" t="s">
        <v>1138</v>
      </c>
    </row>
    <row r="160" spans="2:10" x14ac:dyDescent="0.35">
      <c r="B160" s="814"/>
      <c r="C160" s="812"/>
      <c r="D160" s="220" t="s">
        <v>1322</v>
      </c>
      <c r="E160" s="812"/>
      <c r="F160" s="816"/>
      <c r="G160" s="812"/>
      <c r="H160" s="822"/>
      <c r="I160" s="815"/>
      <c r="J160" s="808"/>
    </row>
    <row r="161" spans="2:10" ht="24" x14ac:dyDescent="0.35">
      <c r="B161" s="230" t="s">
        <v>136</v>
      </c>
      <c r="C161" s="220" t="s">
        <v>1323</v>
      </c>
      <c r="D161" s="220" t="s">
        <v>1324</v>
      </c>
      <c r="E161" s="220" t="s">
        <v>1325</v>
      </c>
      <c r="F161" s="232">
        <v>22588</v>
      </c>
      <c r="G161" s="220" t="s">
        <v>1326</v>
      </c>
      <c r="H161" s="231" t="s">
        <v>1327</v>
      </c>
      <c r="I161" s="231" t="s">
        <v>1053</v>
      </c>
      <c r="J161" s="220" t="s">
        <v>1138</v>
      </c>
    </row>
    <row r="162" spans="2:10" x14ac:dyDescent="0.35">
      <c r="B162" s="820" t="s">
        <v>1328</v>
      </c>
      <c r="C162" s="820"/>
      <c r="D162" s="237"/>
      <c r="E162" s="237"/>
      <c r="F162" s="238">
        <v>1926858</v>
      </c>
      <c r="G162" s="237"/>
      <c r="H162" s="240"/>
      <c r="I162" s="240"/>
      <c r="J162" s="240"/>
    </row>
    <row r="163" spans="2:10" x14ac:dyDescent="0.35">
      <c r="B163" s="818" t="s">
        <v>1329</v>
      </c>
      <c r="C163" s="818"/>
      <c r="D163" s="818"/>
      <c r="E163" s="818"/>
      <c r="F163" s="818"/>
      <c r="G163" s="818"/>
      <c r="H163" s="818"/>
      <c r="I163" s="818"/>
      <c r="J163" s="818"/>
    </row>
    <row r="164" spans="2:10" x14ac:dyDescent="0.35">
      <c r="B164" s="819" t="s">
        <v>1330</v>
      </c>
      <c r="C164" s="819"/>
      <c r="D164" s="819"/>
      <c r="E164" s="819"/>
      <c r="F164" s="819"/>
      <c r="G164" s="819"/>
      <c r="H164" s="819"/>
      <c r="I164" s="819"/>
      <c r="J164" s="819"/>
    </row>
    <row r="165" spans="2:10" x14ac:dyDescent="0.35">
      <c r="B165" s="230"/>
      <c r="C165" s="220" t="s">
        <v>1331</v>
      </c>
      <c r="D165" s="220" t="s">
        <v>1332</v>
      </c>
      <c r="E165" s="812" t="s">
        <v>1333</v>
      </c>
      <c r="F165" s="816">
        <v>25098</v>
      </c>
      <c r="G165" s="220"/>
      <c r="H165" s="220"/>
      <c r="I165" s="770"/>
      <c r="J165" s="194"/>
    </row>
    <row r="166" spans="2:10" x14ac:dyDescent="0.35">
      <c r="B166" s="230"/>
      <c r="C166" s="220" t="s">
        <v>1334</v>
      </c>
      <c r="D166" s="220" t="s">
        <v>1335</v>
      </c>
      <c r="E166" s="812"/>
      <c r="F166" s="816"/>
      <c r="G166" s="220" t="s">
        <v>1046</v>
      </c>
      <c r="H166" s="235">
        <v>46623</v>
      </c>
      <c r="I166" s="770"/>
      <c r="J166" s="194"/>
    </row>
    <row r="167" spans="2:10" ht="24" x14ac:dyDescent="0.35">
      <c r="B167" s="230" t="s">
        <v>1336</v>
      </c>
      <c r="C167" s="233"/>
      <c r="D167" s="233"/>
      <c r="E167" s="220" t="s">
        <v>1337</v>
      </c>
      <c r="F167" s="231" t="s">
        <v>1338</v>
      </c>
      <c r="G167" s="233"/>
      <c r="H167" s="233"/>
      <c r="I167" s="220"/>
      <c r="J167" s="194"/>
    </row>
    <row r="168" spans="2:10" x14ac:dyDescent="0.35">
      <c r="B168" s="233"/>
      <c r="C168" s="812" t="s">
        <v>1339</v>
      </c>
      <c r="D168" s="220" t="s">
        <v>1340</v>
      </c>
      <c r="E168" s="812" t="s">
        <v>1341</v>
      </c>
      <c r="F168" s="816">
        <v>187610</v>
      </c>
      <c r="G168" s="812" t="s">
        <v>1046</v>
      </c>
      <c r="H168" s="822">
        <v>47944</v>
      </c>
      <c r="I168" s="815" t="s">
        <v>1053</v>
      </c>
      <c r="J168" s="194" t="s">
        <v>1138</v>
      </c>
    </row>
    <row r="169" spans="2:10" x14ac:dyDescent="0.35">
      <c r="B169" s="233"/>
      <c r="C169" s="812"/>
      <c r="D169" s="220" t="s">
        <v>1342</v>
      </c>
      <c r="E169" s="812"/>
      <c r="F169" s="816"/>
      <c r="G169" s="812"/>
      <c r="H169" s="822"/>
      <c r="I169" s="815"/>
      <c r="J169" s="233"/>
    </row>
    <row r="170" spans="2:10" x14ac:dyDescent="0.35">
      <c r="B170" s="233"/>
      <c r="C170" s="812"/>
      <c r="D170" s="220" t="s">
        <v>1343</v>
      </c>
      <c r="E170" s="812"/>
      <c r="F170" s="816"/>
      <c r="G170" s="812"/>
      <c r="H170" s="822"/>
      <c r="I170" s="815"/>
      <c r="J170" s="233"/>
    </row>
    <row r="171" spans="2:10" x14ac:dyDescent="0.35">
      <c r="B171" s="233"/>
      <c r="C171" s="812"/>
      <c r="D171" s="220" t="s">
        <v>1344</v>
      </c>
      <c r="E171" s="812"/>
      <c r="F171" s="816"/>
      <c r="G171" s="812"/>
      <c r="H171" s="822"/>
      <c r="I171" s="815"/>
      <c r="J171" s="233"/>
    </row>
    <row r="172" spans="2:10" x14ac:dyDescent="0.35">
      <c r="B172" s="814" t="s">
        <v>1345</v>
      </c>
      <c r="C172" s="220" t="s">
        <v>1346</v>
      </c>
      <c r="D172" s="220" t="s">
        <v>1347</v>
      </c>
      <c r="E172" s="812" t="s">
        <v>1348</v>
      </c>
      <c r="F172" s="816">
        <v>33560</v>
      </c>
      <c r="G172" s="812" t="s">
        <v>1349</v>
      </c>
      <c r="H172" s="821">
        <v>47596</v>
      </c>
      <c r="I172" s="815" t="s">
        <v>1053</v>
      </c>
      <c r="J172" s="812" t="s">
        <v>1138</v>
      </c>
    </row>
    <row r="173" spans="2:10" ht="24" x14ac:dyDescent="0.35">
      <c r="B173" s="814"/>
      <c r="C173" s="220" t="s">
        <v>1350</v>
      </c>
      <c r="D173" s="220" t="s">
        <v>1351</v>
      </c>
      <c r="E173" s="812"/>
      <c r="F173" s="816"/>
      <c r="G173" s="812"/>
      <c r="H173" s="821"/>
      <c r="I173" s="815"/>
      <c r="J173" s="812"/>
    </row>
    <row r="174" spans="2:10" x14ac:dyDescent="0.35">
      <c r="B174" s="814"/>
      <c r="C174" s="233"/>
      <c r="D174" s="220" t="s">
        <v>1352</v>
      </c>
      <c r="E174" s="812"/>
      <c r="F174" s="816"/>
      <c r="G174" s="812"/>
      <c r="H174" s="821"/>
      <c r="I174" s="815"/>
      <c r="J174" s="812"/>
    </row>
    <row r="175" spans="2:10" x14ac:dyDescent="0.35">
      <c r="B175" s="814" t="s">
        <v>1307</v>
      </c>
      <c r="C175" s="220" t="s">
        <v>1308</v>
      </c>
      <c r="D175" s="220" t="s">
        <v>1309</v>
      </c>
      <c r="E175" s="220" t="s">
        <v>1310</v>
      </c>
      <c r="F175" s="815">
        <v>23725</v>
      </c>
      <c r="G175" s="812" t="s">
        <v>1353</v>
      </c>
      <c r="H175" s="821">
        <v>43578</v>
      </c>
      <c r="I175" s="815" t="s">
        <v>1053</v>
      </c>
      <c r="J175" s="812" t="s">
        <v>1138</v>
      </c>
    </row>
    <row r="176" spans="2:10" x14ac:dyDescent="0.35">
      <c r="B176" s="814"/>
      <c r="C176" s="220" t="s">
        <v>1312</v>
      </c>
      <c r="D176" s="220"/>
      <c r="E176" s="220" t="s">
        <v>1354</v>
      </c>
      <c r="F176" s="815"/>
      <c r="G176" s="812"/>
      <c r="H176" s="821"/>
      <c r="I176" s="815"/>
      <c r="J176" s="812"/>
    </row>
    <row r="177" spans="2:10" ht="24" x14ac:dyDescent="0.35">
      <c r="B177" s="814"/>
      <c r="C177" s="220" t="s">
        <v>1355</v>
      </c>
      <c r="D177" s="220" t="s">
        <v>1356</v>
      </c>
      <c r="E177" s="233"/>
      <c r="F177" s="815"/>
      <c r="G177" s="812"/>
      <c r="H177" s="821"/>
      <c r="I177" s="815"/>
      <c r="J177" s="812"/>
    </row>
    <row r="178" spans="2:10" ht="24" x14ac:dyDescent="0.35">
      <c r="B178" s="814" t="s">
        <v>1357</v>
      </c>
      <c r="C178" s="220" t="s">
        <v>1358</v>
      </c>
      <c r="D178" s="220" t="s">
        <v>1359</v>
      </c>
      <c r="E178" s="812" t="s">
        <v>1360</v>
      </c>
      <c r="F178" s="816">
        <v>93300</v>
      </c>
      <c r="G178" s="812" t="s">
        <v>1046</v>
      </c>
      <c r="H178" s="815" t="s">
        <v>1361</v>
      </c>
      <c r="I178" s="815" t="s">
        <v>1053</v>
      </c>
      <c r="J178" s="231"/>
    </row>
    <row r="179" spans="2:10" ht="24" x14ac:dyDescent="0.35">
      <c r="B179" s="814"/>
      <c r="C179" s="220" t="s">
        <v>1362</v>
      </c>
      <c r="D179" s="220" t="s">
        <v>1363</v>
      </c>
      <c r="E179" s="812"/>
      <c r="F179" s="816"/>
      <c r="G179" s="812"/>
      <c r="H179" s="815"/>
      <c r="I179" s="815"/>
      <c r="J179" s="231" t="s">
        <v>1138</v>
      </c>
    </row>
    <row r="180" spans="2:10" x14ac:dyDescent="0.35">
      <c r="B180" s="814"/>
      <c r="C180" s="220" t="s">
        <v>1364</v>
      </c>
      <c r="D180" s="220" t="s">
        <v>1365</v>
      </c>
      <c r="E180" s="812"/>
      <c r="F180" s="816"/>
      <c r="G180" s="812"/>
      <c r="H180" s="815"/>
      <c r="I180" s="815"/>
      <c r="J180" s="194"/>
    </row>
    <row r="181" spans="2:10" ht="24" x14ac:dyDescent="0.35">
      <c r="B181" s="230" t="s">
        <v>1366</v>
      </c>
      <c r="C181" s="220" t="s">
        <v>1367</v>
      </c>
      <c r="D181" s="220" t="s">
        <v>1368</v>
      </c>
      <c r="E181" s="220" t="s">
        <v>1369</v>
      </c>
      <c r="F181" s="232">
        <v>152772</v>
      </c>
      <c r="G181" s="220" t="s">
        <v>1046</v>
      </c>
      <c r="H181" s="220" t="s">
        <v>1370</v>
      </c>
      <c r="I181" s="231" t="s">
        <v>1053</v>
      </c>
      <c r="J181" s="194" t="s">
        <v>1138</v>
      </c>
    </row>
    <row r="182" spans="2:10" x14ac:dyDescent="0.35">
      <c r="B182" s="820" t="s">
        <v>1371</v>
      </c>
      <c r="C182" s="820"/>
      <c r="D182" s="237"/>
      <c r="E182" s="237"/>
      <c r="F182" s="238">
        <v>552940</v>
      </c>
      <c r="G182" s="237"/>
      <c r="H182" s="240"/>
      <c r="I182" s="240"/>
      <c r="J182" s="240"/>
    </row>
    <row r="183" spans="2:10" x14ac:dyDescent="0.35">
      <c r="B183" s="823" t="s">
        <v>1372</v>
      </c>
      <c r="C183" s="823"/>
      <c r="D183" s="241"/>
      <c r="E183" s="241"/>
      <c r="F183" s="242">
        <v>3844553</v>
      </c>
      <c r="G183" s="241"/>
      <c r="H183" s="243"/>
      <c r="I183" s="243"/>
      <c r="J183" s="243"/>
    </row>
    <row r="184" spans="2:10" x14ac:dyDescent="0.35">
      <c r="B184" s="824" t="s">
        <v>1373</v>
      </c>
      <c r="C184" s="824"/>
      <c r="D184" s="246"/>
      <c r="E184" s="246"/>
      <c r="F184" s="247">
        <v>14092341</v>
      </c>
      <c r="G184" s="246"/>
      <c r="H184" s="248"/>
      <c r="I184" s="248"/>
      <c r="J184" s="248"/>
    </row>
    <row r="185" spans="2:10" x14ac:dyDescent="0.35">
      <c r="B185" s="227"/>
    </row>
    <row r="186" spans="2:10" x14ac:dyDescent="0.35">
      <c r="B186" s="227"/>
    </row>
  </sheetData>
  <mergeCells count="243">
    <mergeCell ref="B182:C182"/>
    <mergeCell ref="B183:C183"/>
    <mergeCell ref="B184:C184"/>
    <mergeCell ref="B178:B180"/>
    <mergeCell ref="E178:E180"/>
    <mergeCell ref="F178:F180"/>
    <mergeCell ref="G178:G180"/>
    <mergeCell ref="H178:H180"/>
    <mergeCell ref="I178:I180"/>
    <mergeCell ref="J172:J174"/>
    <mergeCell ref="B175:B177"/>
    <mergeCell ref="F175:F177"/>
    <mergeCell ref="G175:G177"/>
    <mergeCell ref="H175:H177"/>
    <mergeCell ref="I175:I177"/>
    <mergeCell ref="J175:J177"/>
    <mergeCell ref="B172:B174"/>
    <mergeCell ref="E172:E174"/>
    <mergeCell ref="F172:F174"/>
    <mergeCell ref="G172:G174"/>
    <mergeCell ref="H172:H174"/>
    <mergeCell ref="I172:I174"/>
    <mergeCell ref="C168:C171"/>
    <mergeCell ref="E168:E171"/>
    <mergeCell ref="F168:F171"/>
    <mergeCell ref="G168:G171"/>
    <mergeCell ref="H168:H171"/>
    <mergeCell ref="I168:I171"/>
    <mergeCell ref="I159:I160"/>
    <mergeCell ref="J159:J160"/>
    <mergeCell ref="B162:C162"/>
    <mergeCell ref="B163:J163"/>
    <mergeCell ref="B164:J164"/>
    <mergeCell ref="E165:E166"/>
    <mergeCell ref="F165:F166"/>
    <mergeCell ref="I165:I166"/>
    <mergeCell ref="B159:B160"/>
    <mergeCell ref="C159:C160"/>
    <mergeCell ref="E159:E160"/>
    <mergeCell ref="F159:F160"/>
    <mergeCell ref="G159:G160"/>
    <mergeCell ref="H159:H160"/>
    <mergeCell ref="J155:J156"/>
    <mergeCell ref="B157:B158"/>
    <mergeCell ref="C157:C158"/>
    <mergeCell ref="E157:E158"/>
    <mergeCell ref="F157:F158"/>
    <mergeCell ref="G157:G158"/>
    <mergeCell ref="H157:H158"/>
    <mergeCell ref="I157:I158"/>
    <mergeCell ref="J157:J158"/>
    <mergeCell ref="B155:B156"/>
    <mergeCell ref="D155:D156"/>
    <mergeCell ref="F155:F156"/>
    <mergeCell ref="G155:G156"/>
    <mergeCell ref="H155:H156"/>
    <mergeCell ref="I155:I156"/>
    <mergeCell ref="I148:I152"/>
    <mergeCell ref="J148:J152"/>
    <mergeCell ref="B153:B154"/>
    <mergeCell ref="D153:D154"/>
    <mergeCell ref="E153:E154"/>
    <mergeCell ref="F153:F154"/>
    <mergeCell ref="G153:G154"/>
    <mergeCell ref="H153:H154"/>
    <mergeCell ref="I153:I154"/>
    <mergeCell ref="J153:J154"/>
    <mergeCell ref="B148:B152"/>
    <mergeCell ref="D148:D152"/>
    <mergeCell ref="E148:E151"/>
    <mergeCell ref="F148:F151"/>
    <mergeCell ref="G148:G152"/>
    <mergeCell ref="H148:H152"/>
    <mergeCell ref="J144:J145"/>
    <mergeCell ref="B146:B147"/>
    <mergeCell ref="D146:D147"/>
    <mergeCell ref="E146:E147"/>
    <mergeCell ref="F146:F147"/>
    <mergeCell ref="G146:G147"/>
    <mergeCell ref="H146:H147"/>
    <mergeCell ref="I146:I147"/>
    <mergeCell ref="J146:J147"/>
    <mergeCell ref="B144:B145"/>
    <mergeCell ref="E144:E145"/>
    <mergeCell ref="F144:F145"/>
    <mergeCell ref="G144:G145"/>
    <mergeCell ref="H144:H145"/>
    <mergeCell ref="I144:I145"/>
    <mergeCell ref="J140:J141"/>
    <mergeCell ref="B142:B143"/>
    <mergeCell ref="E142:E143"/>
    <mergeCell ref="F142:F143"/>
    <mergeCell ref="G142:G143"/>
    <mergeCell ref="H142:H143"/>
    <mergeCell ref="I142:I143"/>
    <mergeCell ref="J142:J143"/>
    <mergeCell ref="B140:B141"/>
    <mergeCell ref="E140:E141"/>
    <mergeCell ref="F140:F141"/>
    <mergeCell ref="G140:G141"/>
    <mergeCell ref="H140:H141"/>
    <mergeCell ref="I140:I141"/>
    <mergeCell ref="B133:J133"/>
    <mergeCell ref="B134:B139"/>
    <mergeCell ref="E134:E136"/>
    <mergeCell ref="F134:F136"/>
    <mergeCell ref="G134:G139"/>
    <mergeCell ref="H134:H139"/>
    <mergeCell ref="J134:J136"/>
    <mergeCell ref="E138:E139"/>
    <mergeCell ref="J138:J139"/>
    <mergeCell ref="D127:D128"/>
    <mergeCell ref="G127:G128"/>
    <mergeCell ref="H127:H128"/>
    <mergeCell ref="J127:J128"/>
    <mergeCell ref="B131:C131"/>
    <mergeCell ref="B132:J132"/>
    <mergeCell ref="B120:B124"/>
    <mergeCell ref="G120:G124"/>
    <mergeCell ref="H120:H124"/>
    <mergeCell ref="J120:J124"/>
    <mergeCell ref="B125:B128"/>
    <mergeCell ref="C125:C126"/>
    <mergeCell ref="G125:G126"/>
    <mergeCell ref="I125:I128"/>
    <mergeCell ref="J125:J126"/>
    <mergeCell ref="C127:C128"/>
    <mergeCell ref="B113:B119"/>
    <mergeCell ref="E113:E114"/>
    <mergeCell ref="F113:F114"/>
    <mergeCell ref="G113:G119"/>
    <mergeCell ref="H113:H119"/>
    <mergeCell ref="I113:I119"/>
    <mergeCell ref="E115:E116"/>
    <mergeCell ref="F115:F116"/>
    <mergeCell ref="E117:E119"/>
    <mergeCell ref="F117:F119"/>
    <mergeCell ref="B106:C106"/>
    <mergeCell ref="B107:C107"/>
    <mergeCell ref="B108:J108"/>
    <mergeCell ref="B109:J109"/>
    <mergeCell ref="B110:J110"/>
    <mergeCell ref="B111:B112"/>
    <mergeCell ref="D111:D112"/>
    <mergeCell ref="E111:E112"/>
    <mergeCell ref="J111:J112"/>
    <mergeCell ref="J99:J100"/>
    <mergeCell ref="B101:B103"/>
    <mergeCell ref="C101:C103"/>
    <mergeCell ref="J101:J103"/>
    <mergeCell ref="B104:B105"/>
    <mergeCell ref="C104:C105"/>
    <mergeCell ref="D104:D105"/>
    <mergeCell ref="J104:J105"/>
    <mergeCell ref="B95:J95"/>
    <mergeCell ref="B96:J96"/>
    <mergeCell ref="B97:B98"/>
    <mergeCell ref="J97:J98"/>
    <mergeCell ref="B99:B100"/>
    <mergeCell ref="E99:E100"/>
    <mergeCell ref="F99:F100"/>
    <mergeCell ref="G99:G100"/>
    <mergeCell ref="H99:H100"/>
    <mergeCell ref="I99:I100"/>
    <mergeCell ref="B90:J90"/>
    <mergeCell ref="B91:J91"/>
    <mergeCell ref="B92:B93"/>
    <mergeCell ref="C92:C93"/>
    <mergeCell ref="D92:D93"/>
    <mergeCell ref="B94:C94"/>
    <mergeCell ref="J82:J83"/>
    <mergeCell ref="B84:B86"/>
    <mergeCell ref="J84:J86"/>
    <mergeCell ref="B87:C87"/>
    <mergeCell ref="B88:C88"/>
    <mergeCell ref="B89:J89"/>
    <mergeCell ref="B79:C79"/>
    <mergeCell ref="B80:J80"/>
    <mergeCell ref="B81:J81"/>
    <mergeCell ref="B82:B83"/>
    <mergeCell ref="D82:D83"/>
    <mergeCell ref="E82:E83"/>
    <mergeCell ref="F82:F83"/>
    <mergeCell ref="G82:G83"/>
    <mergeCell ref="H82:H83"/>
    <mergeCell ref="I82:I83"/>
    <mergeCell ref="B71:C71"/>
    <mergeCell ref="B72:J72"/>
    <mergeCell ref="B73:J73"/>
    <mergeCell ref="B74:B76"/>
    <mergeCell ref="J74:J76"/>
    <mergeCell ref="B77:B78"/>
    <mergeCell ref="C77:C78"/>
    <mergeCell ref="I77:I78"/>
    <mergeCell ref="J77:J78"/>
    <mergeCell ref="C66:C68"/>
    <mergeCell ref="J66:J68"/>
    <mergeCell ref="E69:E70"/>
    <mergeCell ref="F69:F70"/>
    <mergeCell ref="G69:G70"/>
    <mergeCell ref="H69:H70"/>
    <mergeCell ref="J69:J70"/>
    <mergeCell ref="B60:B63"/>
    <mergeCell ref="J60:J63"/>
    <mergeCell ref="C64:C65"/>
    <mergeCell ref="D64:D65"/>
    <mergeCell ref="H64:H65"/>
    <mergeCell ref="I64:I65"/>
    <mergeCell ref="J64:J65"/>
    <mergeCell ref="B42:C42"/>
    <mergeCell ref="B43:J43"/>
    <mergeCell ref="B44:J44"/>
    <mergeCell ref="E56:E58"/>
    <mergeCell ref="F56:F58"/>
    <mergeCell ref="H56:H58"/>
    <mergeCell ref="J31:J33"/>
    <mergeCell ref="B34:B37"/>
    <mergeCell ref="J34:J37"/>
    <mergeCell ref="B38:B39"/>
    <mergeCell ref="J38:J39"/>
    <mergeCell ref="B40:B41"/>
    <mergeCell ref="C40:C41"/>
    <mergeCell ref="D40:D41"/>
    <mergeCell ref="J40:J41"/>
    <mergeCell ref="B31:B33"/>
    <mergeCell ref="E31:E33"/>
    <mergeCell ref="F31:F33"/>
    <mergeCell ref="G31:G33"/>
    <mergeCell ref="H31:H33"/>
    <mergeCell ref="I31:I33"/>
    <mergeCell ref="B22:B30"/>
    <mergeCell ref="J22:J28"/>
    <mergeCell ref="E29:E30"/>
    <mergeCell ref="F29:F30"/>
    <mergeCell ref="G29:G30"/>
    <mergeCell ref="H29:H30"/>
    <mergeCell ref="J29:J30"/>
    <mergeCell ref="B7:J7"/>
    <mergeCell ref="B8:J8"/>
    <mergeCell ref="B9:J9"/>
    <mergeCell ref="B16:B18"/>
    <mergeCell ref="J16:J18"/>
    <mergeCell ref="J19:J21"/>
  </mergeCells>
  <pageMargins left="0.70000000000000007" right="0.70000000000000007" top="0.75" bottom="0.75" header="0.30000000000000004" footer="0.3000000000000000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F173CDF758A8F40A7422104EC2ECEEC" ma:contentTypeVersion="3" ma:contentTypeDescription="Crée un document." ma:contentTypeScope="" ma:versionID="4661f6d92f5e9c3a95653a4113528cc2">
  <xsd:schema xmlns:xsd="http://www.w3.org/2001/XMLSchema" xmlns:xs="http://www.w3.org/2001/XMLSchema" xmlns:p="http://schemas.microsoft.com/office/2006/metadata/properties" xmlns:ns2="dcd07a12-fbe1-45fe-b098-822a59cba6c5" targetNamespace="http://schemas.microsoft.com/office/2006/metadata/properties" ma:root="true" ma:fieldsID="b4dff99da64fec9f7271710aaee53ebe" ns2:_="">
    <xsd:import namespace="dcd07a12-fbe1-45fe-b098-822a59cba6c5"/>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d07a12-fbe1-45fe-b098-822a59cba6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FEFADA-B21F-407C-BBB9-F83B616C2638}">
  <ds:schemaRefs>
    <ds:schemaRef ds:uri="http://schemas.microsoft.com/sharepoint/v3/contenttype/forms"/>
  </ds:schemaRefs>
</ds:datastoreItem>
</file>

<file path=customXml/itemProps2.xml><?xml version="1.0" encoding="utf-8"?>
<ds:datastoreItem xmlns:ds="http://schemas.openxmlformats.org/officeDocument/2006/customXml" ds:itemID="{0B7A899E-66CA-4ED4-A26B-D57EC827760C}">
  <ds:schemaRefs>
    <ds:schemaRef ds:uri="dcd07a12-fbe1-45fe-b098-822a59cba6c5"/>
    <ds:schemaRef ds:uri="http://www.w3.org/XML/1998/namespace"/>
    <ds:schemaRef ds:uri="http://purl.org/dc/terms/"/>
    <ds:schemaRef ds:uri="http://purl.org/dc/elements/1.1/"/>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C9A91B82-B126-4611-A810-8AFB0475E0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d07a12-fbe1-45fe-b098-822a59cba6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63</vt:i4>
      </vt:variant>
    </vt:vector>
  </HeadingPairs>
  <TitlesOfParts>
    <vt:vector size="63" baseType="lpstr">
      <vt:lpstr>Liste des annexes</vt:lpstr>
      <vt:lpstr>Annexe_1</vt:lpstr>
      <vt:lpstr>Annexe_2</vt:lpstr>
      <vt:lpstr>Annexe_3</vt:lpstr>
      <vt:lpstr>Annexe_4</vt:lpstr>
      <vt:lpstr>Annexe_5</vt:lpstr>
      <vt:lpstr>Annexe_6</vt:lpstr>
      <vt:lpstr>Annexe_7</vt:lpstr>
      <vt:lpstr>Annexe_8</vt:lpstr>
      <vt:lpstr>Annexe_9</vt:lpstr>
      <vt:lpstr>Annexe_10</vt:lpstr>
      <vt:lpstr>Annexe_11</vt:lpstr>
      <vt:lpstr>Annexe_12</vt:lpstr>
      <vt:lpstr>Annexe_13</vt:lpstr>
      <vt:lpstr>Annexe_14</vt:lpstr>
      <vt:lpstr>Annexe_15</vt:lpstr>
      <vt:lpstr>Annexe_15_1</vt:lpstr>
      <vt:lpstr>Annexe_15_2</vt:lpstr>
      <vt:lpstr>Annexe_15_3</vt:lpstr>
      <vt:lpstr>Annexe_16</vt:lpstr>
      <vt:lpstr>Annexe_17</vt:lpstr>
      <vt:lpstr>Annexe_18</vt:lpstr>
      <vt:lpstr>Annexe_19</vt:lpstr>
      <vt:lpstr>Annexe_20</vt:lpstr>
      <vt:lpstr>Annexe_21</vt:lpstr>
      <vt:lpstr>Annexe_22</vt:lpstr>
      <vt:lpstr>Annexe_23</vt:lpstr>
      <vt:lpstr>Annexe_24</vt:lpstr>
      <vt:lpstr>Annexe_25</vt:lpstr>
      <vt:lpstr>Annexe_26</vt:lpstr>
      <vt:lpstr>Annexe_27</vt:lpstr>
      <vt:lpstr>Annexe_28</vt:lpstr>
      <vt:lpstr>Annexe_29</vt:lpstr>
      <vt:lpstr>Annexe_30</vt:lpstr>
      <vt:lpstr>Annexe_30-1</vt:lpstr>
      <vt:lpstr>Annexe_30-2</vt:lpstr>
      <vt:lpstr>Annexe_30-3</vt:lpstr>
      <vt:lpstr>Annexe_30-4</vt:lpstr>
      <vt:lpstr>Annexe_30-5</vt:lpstr>
      <vt:lpstr>Annexe_30-6</vt:lpstr>
      <vt:lpstr>Annexe_30-7</vt:lpstr>
      <vt:lpstr>Annexe_30-8</vt:lpstr>
      <vt:lpstr>Annexe_30-9</vt:lpstr>
      <vt:lpstr>Annexe_30-10</vt:lpstr>
      <vt:lpstr>Annexe_30-11</vt:lpstr>
      <vt:lpstr>Annexe_30-12</vt:lpstr>
      <vt:lpstr>Annexe_30-13</vt:lpstr>
      <vt:lpstr>Annexe_30-14</vt:lpstr>
      <vt:lpstr>Annexe_30-15</vt:lpstr>
      <vt:lpstr>Annexe_30-16</vt:lpstr>
      <vt:lpstr>Annexe_30-17</vt:lpstr>
      <vt:lpstr>Annexe_30-18</vt:lpstr>
      <vt:lpstr>Annexe_31</vt:lpstr>
      <vt:lpstr>Annexe_32</vt:lpstr>
      <vt:lpstr>Annexe_33</vt:lpstr>
      <vt:lpstr>Annexe_34</vt:lpstr>
      <vt:lpstr>Annexe_35</vt:lpstr>
      <vt:lpstr>Annexe_36</vt:lpstr>
      <vt:lpstr>Annexe_37</vt:lpstr>
      <vt:lpstr>Annexe_38</vt:lpstr>
      <vt:lpstr>Annexe_39</vt:lpstr>
      <vt:lpstr>Annexe_40</vt:lpstr>
      <vt:lpstr>Annexe_41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Fathi Mabrouk</dc:creator>
  <cp:keywords/>
  <dc:description/>
  <cp:lastModifiedBy>Fathi Mabrouk</cp:lastModifiedBy>
  <cp:revision/>
  <dcterms:created xsi:type="dcterms:W3CDTF">2023-11-16T10:05:24Z</dcterms:created>
  <dcterms:modified xsi:type="dcterms:W3CDTF">2023-12-30T10:40:10Z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0x0101001F173CDF758A8F40A7422104EC2ECEEC</vt:lpwstr>
  </property>
</Properties>
</file>